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ffordshire.sharepoint.com/sites/Procurement3/CPLIV-PC1.4/IA3441 Children Community Support Framework CKJ/29 Contract Management/Quarter reports/"/>
    </mc:Choice>
  </mc:AlternateContent>
  <xr:revisionPtr revIDLastSave="59" documentId="8_{9085B495-84B1-4BDB-B0EE-1E484F372D39}" xr6:coauthVersionLast="47" xr6:coauthVersionMax="47" xr10:uidLastSave="{F2DDF4A5-9F87-4F6E-9A37-B27EB4A24C84}"/>
  <bookViews>
    <workbookView xWindow="28680" yWindow="-120" windowWidth="19440" windowHeight="14880" xr2:uid="{3BF006E6-0C80-4431-88D1-412354C5E4CF}"/>
  </bookViews>
  <sheets>
    <sheet name="Quarter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49" i="1" l="1"/>
  <c r="L49" i="1" s="1"/>
  <c r="I49" i="1"/>
  <c r="K23" i="1"/>
  <c r="L23" i="1" s="1"/>
  <c r="K13" i="1"/>
  <c r="L1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6" i="1"/>
  <c r="L36" i="1" s="1"/>
  <c r="K11" i="1"/>
  <c r="L11" i="1" s="1"/>
  <c r="K61" i="1"/>
  <c r="L61" i="1" s="1"/>
  <c r="K37" i="1"/>
  <c r="L37" i="1" s="1"/>
  <c r="K39" i="1"/>
  <c r="L39" i="1"/>
  <c r="K7" i="1"/>
  <c r="L7" i="1" s="1"/>
  <c r="K14" i="1"/>
  <c r="L14" i="1" s="1"/>
  <c r="K8" i="1"/>
  <c r="L8" i="1" s="1"/>
  <c r="K44" i="1"/>
  <c r="L44" i="1" s="1"/>
  <c r="K69" i="1"/>
  <c r="L69" i="1" s="1"/>
  <c r="K70" i="1"/>
  <c r="L70" i="1" s="1"/>
  <c r="K46" i="1"/>
  <c r="L46" i="1" s="1"/>
  <c r="K55" i="1"/>
  <c r="L55" i="1" s="1"/>
  <c r="K50" i="1"/>
  <c r="L50" i="1" s="1"/>
  <c r="K45" i="1"/>
  <c r="L45" i="1" s="1"/>
  <c r="K62" i="1"/>
  <c r="L62" i="1" s="1"/>
  <c r="K48" i="1"/>
  <c r="L48" i="1" s="1"/>
  <c r="K68" i="1"/>
  <c r="L68" i="1" s="1"/>
  <c r="K6" i="1"/>
  <c r="L6" i="1" s="1"/>
  <c r="I59" i="1"/>
  <c r="J59" i="1" s="1"/>
  <c r="I22" i="1"/>
  <c r="J22" i="1" s="1"/>
  <c r="I64" i="1"/>
  <c r="J64" i="1" s="1"/>
  <c r="I33" i="1"/>
  <c r="J33" i="1" s="1"/>
  <c r="I51" i="1"/>
  <c r="J51" i="1" s="1"/>
  <c r="I50" i="1"/>
  <c r="I34" i="1"/>
  <c r="J34" i="1" s="1"/>
  <c r="I42" i="1"/>
  <c r="J42" i="1" s="1"/>
  <c r="I47" i="1"/>
  <c r="J47" i="1" s="1"/>
  <c r="I68" i="1"/>
  <c r="I48" i="1"/>
  <c r="I39" i="1"/>
  <c r="I7" i="1"/>
  <c r="I13" i="1"/>
  <c r="I8" i="1"/>
  <c r="I11" i="1"/>
  <c r="I24" i="1"/>
  <c r="I25" i="1"/>
  <c r="I14" i="1"/>
  <c r="I26" i="1"/>
  <c r="I27" i="1"/>
  <c r="I61" i="1"/>
  <c r="I37" i="1"/>
  <c r="I28" i="1"/>
  <c r="I29" i="1"/>
  <c r="I36" i="1"/>
  <c r="I23" i="1"/>
  <c r="I69" i="1"/>
  <c r="I70" i="1"/>
  <c r="I30" i="1"/>
  <c r="J30" i="1" s="1"/>
  <c r="I31" i="1"/>
  <c r="J31" i="1" s="1"/>
  <c r="I32" i="1"/>
  <c r="J32" i="1" s="1"/>
  <c r="I60" i="1"/>
  <c r="J60" i="1" s="1"/>
  <c r="I35" i="1"/>
  <c r="J35" i="1" s="1"/>
  <c r="I52" i="1"/>
  <c r="J52" i="1" s="1"/>
  <c r="I53" i="1"/>
  <c r="J53" i="1" s="1"/>
  <c r="I40" i="1"/>
  <c r="J40" i="1" s="1"/>
  <c r="I43" i="1"/>
  <c r="J43" i="1" s="1"/>
  <c r="I71" i="1"/>
  <c r="J71" i="1" s="1"/>
  <c r="I62" i="1"/>
  <c r="I63" i="1"/>
  <c r="J63" i="1" s="1"/>
  <c r="I41" i="1"/>
  <c r="J41" i="1" s="1"/>
  <c r="I15" i="1"/>
  <c r="J15" i="1" s="1"/>
  <c r="I16" i="1"/>
  <c r="J16" i="1" s="1"/>
  <c r="I45" i="1"/>
  <c r="I6" i="1"/>
  <c r="I46" i="1"/>
  <c r="I17" i="1"/>
  <c r="J17" i="1" s="1"/>
  <c r="I12" i="1"/>
  <c r="J12" i="1" s="1"/>
  <c r="I54" i="1"/>
  <c r="J54" i="1" s="1"/>
  <c r="I55" i="1"/>
  <c r="I9" i="1"/>
  <c r="J9" i="1" s="1"/>
  <c r="I18" i="1"/>
  <c r="J18" i="1" s="1"/>
  <c r="I20" i="1"/>
  <c r="J20" i="1" s="1"/>
  <c r="I21" i="1"/>
  <c r="J21" i="1" s="1"/>
  <c r="I19" i="1"/>
  <c r="J19" i="1" s="1"/>
  <c r="I65" i="1"/>
  <c r="J65" i="1" s="1"/>
  <c r="I38" i="1"/>
  <c r="J38" i="1" s="1"/>
  <c r="I56" i="1"/>
  <c r="J56" i="1" s="1"/>
  <c r="I5" i="1"/>
  <c r="J5" i="1" s="1"/>
  <c r="I10" i="1"/>
  <c r="J10" i="1" s="1"/>
  <c r="I57" i="1"/>
  <c r="J57" i="1" s="1"/>
  <c r="I58" i="1"/>
  <c r="J58" i="1" s="1"/>
  <c r="I66" i="1"/>
  <c r="J66" i="1" s="1"/>
  <c r="I67" i="1"/>
  <c r="J67" i="1" s="1"/>
</calcChain>
</file>

<file path=xl/sharedStrings.xml><?xml version="1.0" encoding="utf-8"?>
<sst xmlns="http://schemas.openxmlformats.org/spreadsheetml/2006/main" count="369" uniqueCount="81">
  <si>
    <t>LOT</t>
  </si>
  <si>
    <t>Supplier Name</t>
  </si>
  <si>
    <t>Hours</t>
  </si>
  <si>
    <t>Quarter</t>
  </si>
  <si>
    <t xml:space="preserve">Period </t>
  </si>
  <si>
    <t>Weekly</t>
  </si>
  <si>
    <t>Holidays</t>
  </si>
  <si>
    <t>360 Community Care Ltd</t>
  </si>
  <si>
    <t xml:space="preserve">Pure Care Support </t>
  </si>
  <si>
    <t xml:space="preserve">Saddlebrook Healthcare Ltd </t>
  </si>
  <si>
    <t>Price Per Hour</t>
  </si>
  <si>
    <t xml:space="preserve">Fortnightly </t>
  </si>
  <si>
    <t xml:space="preserve">Optimal Healthcare </t>
  </si>
  <si>
    <t>Care UK Living Ltd</t>
  </si>
  <si>
    <t xml:space="preserve">Freedom Support Ltd </t>
  </si>
  <si>
    <t xml:space="preserve">Living Waters Services Ltd </t>
  </si>
  <si>
    <t xml:space="preserve">Rainbow Care Solutions Ltd </t>
  </si>
  <si>
    <t>April 2026 to June 2026</t>
  </si>
  <si>
    <t xml:space="preserve">TT &amp; Holidays </t>
  </si>
  <si>
    <t xml:space="preserve">One off hours </t>
  </si>
  <si>
    <t>1 &amp; 2</t>
  </si>
  <si>
    <t xml:space="preserve">Starlight Healthcare Ltd </t>
  </si>
  <si>
    <t>Hours per week (averaged where applicable)</t>
  </si>
  <si>
    <t>Estimated Weekly cost</t>
  </si>
  <si>
    <t xml:space="preserve">COA / Ref Number </t>
  </si>
  <si>
    <t xml:space="preserve">End date </t>
  </si>
  <si>
    <t>Days</t>
  </si>
  <si>
    <t>Actual</t>
  </si>
  <si>
    <t xml:space="preserve">Standard / Competed </t>
  </si>
  <si>
    <t>COA date</t>
  </si>
  <si>
    <t xml:space="preserve">Standard </t>
  </si>
  <si>
    <t>Monthly</t>
  </si>
  <si>
    <t>1 &amp; 4</t>
  </si>
  <si>
    <t xml:space="preserve">3 Angels Complex Care </t>
  </si>
  <si>
    <t xml:space="preserve">AMG Nursing and Care Services </t>
  </si>
  <si>
    <t>Care Supreme Ltd</t>
  </si>
  <si>
    <t>Monarch Inc.Ltd T/A Yanah Care</t>
  </si>
  <si>
    <t>Prestige Nursing</t>
  </si>
  <si>
    <t xml:space="preserve">Weekly up to 64 </t>
  </si>
  <si>
    <t>Weekly up to 65</t>
  </si>
  <si>
    <t>Weekly up to 66</t>
  </si>
  <si>
    <t>Weekly up to 67</t>
  </si>
  <si>
    <t>Weekly up to 68</t>
  </si>
  <si>
    <t>Weekly up to 69</t>
  </si>
  <si>
    <t>Weekly up to 70</t>
  </si>
  <si>
    <t>Weekly up to 71</t>
  </si>
  <si>
    <t>Weekly up to 72</t>
  </si>
  <si>
    <t>Weekly up to 73</t>
  </si>
  <si>
    <t>Weekly up to 74</t>
  </si>
  <si>
    <t>Weekly up to 75</t>
  </si>
  <si>
    <t>Weekly up to 76</t>
  </si>
  <si>
    <t>Weekly up to 77</t>
  </si>
  <si>
    <t>Weekly up to 78</t>
  </si>
  <si>
    <t>Weekly up to 79</t>
  </si>
  <si>
    <t>N/A</t>
  </si>
  <si>
    <t>Weeks</t>
  </si>
  <si>
    <t>KEY</t>
  </si>
  <si>
    <t>Term Time</t>
  </si>
  <si>
    <t>Exact</t>
  </si>
  <si>
    <t xml:space="preserve">Weekly </t>
  </si>
  <si>
    <t>Hours *12 then Divided by 52</t>
  </si>
  <si>
    <t xml:space="preserve">Monthly </t>
  </si>
  <si>
    <t>Daily</t>
  </si>
  <si>
    <t>Hours diveided by 3.5</t>
  </si>
  <si>
    <t>Every other week</t>
  </si>
  <si>
    <t>Short term holiday</t>
  </si>
  <si>
    <t>Fortnightly</t>
  </si>
  <si>
    <t>One off Hours</t>
  </si>
  <si>
    <t>V = Variation to original call off within Quarter</t>
  </si>
  <si>
    <t xml:space="preserve">Mediline Home Care Ltd </t>
  </si>
  <si>
    <t>205 V1</t>
  </si>
  <si>
    <t>207 V1</t>
  </si>
  <si>
    <t>226 V1</t>
  </si>
  <si>
    <t>234 V1</t>
  </si>
  <si>
    <r>
      <t>Estimated Yearly Cost (</t>
    </r>
    <r>
      <rPr>
        <b/>
        <sz val="12"/>
        <color theme="5"/>
        <rFont val="Verdana"/>
        <family val="2"/>
      </rPr>
      <t>when no end date within the Quarter awarded</t>
    </r>
    <r>
      <rPr>
        <b/>
        <sz val="12"/>
        <rFont val="Verdana"/>
        <family val="2"/>
      </rPr>
      <t>)</t>
    </r>
  </si>
  <si>
    <t>205 V2</t>
  </si>
  <si>
    <t xml:space="preserve">Doves Care and Support Ltd </t>
  </si>
  <si>
    <t>Action for Children Services ltd</t>
  </si>
  <si>
    <t>Care Bridge Specialists</t>
  </si>
  <si>
    <t xml:space="preserve">Lotus Care services Ltd </t>
  </si>
  <si>
    <t xml:space="preserve">LOT 6 Fixed Max Hours of 64 total &amp; max 4 per week (2 to 4 hours is the average) Maximum used for estimated total value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</si>
</sst>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0" x14ac:knownFonts="1">
    <font>
      <sz val="12"/>
      <color theme="1"/>
      <name val="Verdana"/>
      <family val="2"/>
    </font>
    <font>
      <sz val="12"/>
      <name val="Verdana"/>
      <family val="2"/>
    </font>
    <font>
      <sz val="12"/>
      <color rgb="FFFF0000"/>
      <name val="Verdana"/>
      <family val="2"/>
    </font>
    <font>
      <b/>
      <sz val="12"/>
      <name val="Verdana"/>
      <family val="2"/>
    </font>
    <font>
      <sz val="8"/>
      <name val="Verdana"/>
      <family val="2"/>
    </font>
    <font>
      <b/>
      <sz val="11"/>
      <color theme="1"/>
      <name val="Verdana"/>
      <family val="2"/>
    </font>
    <font>
      <sz val="11"/>
      <name val="Verdana"/>
      <family val="2"/>
    </font>
    <font>
      <sz val="11"/>
      <color theme="1"/>
      <name val="Verdana"/>
      <family val="2"/>
    </font>
    <font>
      <sz val="11"/>
      <name val="Aptos Narrow"/>
      <family val="2"/>
      <scheme val="minor"/>
    </font>
    <font>
      <b/>
      <sz val="12"/>
      <color theme="5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164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3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/>
    <xf numFmtId="164" fontId="1" fillId="2" borderId="1" xfId="0" applyNumberFormat="1" applyFont="1" applyFill="1" applyBorder="1" applyAlignment="1">
      <alignment horizontal="center"/>
    </xf>
    <xf numFmtId="14" fontId="1" fillId="0" borderId="2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 wrapText="1"/>
    </xf>
    <xf numFmtId="14" fontId="6" fillId="0" borderId="1" xfId="0" applyNumberFormat="1" applyFont="1" applyBorder="1" applyAlignment="1">
      <alignment wrapText="1"/>
    </xf>
    <xf numFmtId="164" fontId="1" fillId="0" borderId="5" xfId="0" applyNumberFormat="1" applyFont="1" applyBorder="1" applyAlignment="1">
      <alignment horizontal="center" wrapText="1"/>
    </xf>
    <xf numFmtId="164" fontId="1" fillId="0" borderId="3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3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07CA0-C4F7-423D-9968-4A14FFAD07FF}">
  <dimension ref="A1:M86"/>
  <sheetViews>
    <sheetView tabSelected="1" zoomScale="70" zoomScaleNormal="70" workbookViewId="0">
      <pane ySplit="4" topLeftCell="A65" activePane="bottomLeft" state="frozen"/>
      <selection pane="bottomLeft" activeCell="D83" sqref="D83"/>
    </sheetView>
  </sheetViews>
  <sheetFormatPr defaultColWidth="9.06640625" defaultRowHeight="15" x14ac:dyDescent="0.3"/>
  <cols>
    <col min="1" max="1" width="9.06640625" style="3"/>
    <col min="2" max="2" width="29.3984375" style="5" customWidth="1"/>
    <col min="3" max="3" width="11.46484375" style="3" customWidth="1"/>
    <col min="4" max="4" width="13.1328125" style="3" customWidth="1"/>
    <col min="5" max="5" width="24.1328125" style="6" customWidth="1"/>
    <col min="6" max="6" width="16.53125" style="3" customWidth="1"/>
    <col min="7" max="7" width="11.19921875" style="16" customWidth="1"/>
    <col min="8" max="8" width="13.6640625" style="67" customWidth="1"/>
    <col min="9" max="9" width="11.3984375" style="17" bestFit="1" customWidth="1"/>
    <col min="10" max="10" width="14.06640625" style="17" customWidth="1"/>
    <col min="11" max="11" width="9.06640625" style="16"/>
    <col min="12" max="12" width="12.6640625" style="16" bestFit="1" customWidth="1"/>
    <col min="13" max="13" width="11.06640625" style="16" customWidth="1"/>
    <col min="14" max="16384" width="9.06640625" style="18"/>
  </cols>
  <sheetData>
    <row r="1" spans="1:13" s="15" customFormat="1" x14ac:dyDescent="0.3">
      <c r="A1" s="8"/>
      <c r="B1" s="9" t="s">
        <v>3</v>
      </c>
      <c r="C1" s="10"/>
      <c r="D1" s="11"/>
      <c r="E1" s="12"/>
      <c r="F1" s="13"/>
      <c r="G1" s="13"/>
      <c r="H1" s="66"/>
      <c r="I1" s="14"/>
      <c r="J1" s="14"/>
      <c r="K1" s="8"/>
      <c r="L1" s="8"/>
      <c r="M1" s="8"/>
    </row>
    <row r="2" spans="1:13" s="15" customFormat="1" ht="45" x14ac:dyDescent="0.3">
      <c r="A2" s="13"/>
      <c r="B2" s="9" t="s">
        <v>4</v>
      </c>
      <c r="C2" s="10" t="s">
        <v>17</v>
      </c>
      <c r="D2" s="11"/>
      <c r="E2" s="12"/>
      <c r="F2" s="13"/>
      <c r="G2" s="13"/>
      <c r="H2" s="66"/>
      <c r="I2" s="14"/>
      <c r="J2" s="14"/>
      <c r="K2" s="8"/>
      <c r="L2" s="8"/>
      <c r="M2" s="8"/>
    </row>
    <row r="3" spans="1:13" x14ac:dyDescent="0.3">
      <c r="G3" s="3"/>
    </row>
    <row r="4" spans="1:13" s="21" customFormat="1" ht="90" x14ac:dyDescent="0.3">
      <c r="A4" s="10" t="s">
        <v>24</v>
      </c>
      <c r="B4" s="10" t="s">
        <v>1</v>
      </c>
      <c r="C4" s="10" t="s">
        <v>29</v>
      </c>
      <c r="D4" s="10" t="s">
        <v>25</v>
      </c>
      <c r="E4" s="19" t="s">
        <v>10</v>
      </c>
      <c r="F4" s="10" t="s">
        <v>2</v>
      </c>
      <c r="G4" s="10" t="s">
        <v>0</v>
      </c>
      <c r="H4" s="68" t="s">
        <v>22</v>
      </c>
      <c r="I4" s="19" t="s">
        <v>23</v>
      </c>
      <c r="J4" s="19" t="s">
        <v>74</v>
      </c>
      <c r="K4" s="10" t="s">
        <v>26</v>
      </c>
      <c r="L4" s="20" t="s">
        <v>27</v>
      </c>
      <c r="M4" s="10" t="s">
        <v>28</v>
      </c>
    </row>
    <row r="5" spans="1:13" s="5" customFormat="1" x14ac:dyDescent="0.3">
      <c r="A5" s="55">
        <v>243</v>
      </c>
      <c r="B5" s="62" t="s">
        <v>33</v>
      </c>
      <c r="C5" s="23">
        <v>46185</v>
      </c>
      <c r="D5" s="24">
        <v>46477</v>
      </c>
      <c r="E5" s="57">
        <v>28</v>
      </c>
      <c r="F5" s="32" t="s">
        <v>5</v>
      </c>
      <c r="G5" s="22">
        <v>5</v>
      </c>
      <c r="H5" s="69">
        <v>20</v>
      </c>
      <c r="I5" s="4">
        <f t="shared" ref="I5:I43" si="0">SUM(E5)*H5</f>
        <v>560</v>
      </c>
      <c r="J5" s="4">
        <f>SUM(I5)*52</f>
        <v>29120</v>
      </c>
      <c r="K5" s="4" t="s">
        <v>54</v>
      </c>
      <c r="L5" s="4" t="s">
        <v>54</v>
      </c>
      <c r="M5" s="22" t="s">
        <v>30</v>
      </c>
    </row>
    <row r="6" spans="1:13" s="5" customFormat="1" x14ac:dyDescent="0.3">
      <c r="A6" s="55">
        <v>213</v>
      </c>
      <c r="B6" s="1" t="s">
        <v>7</v>
      </c>
      <c r="C6" s="23">
        <v>46128</v>
      </c>
      <c r="D6" s="24">
        <v>46129</v>
      </c>
      <c r="E6" s="57">
        <v>31.99</v>
      </c>
      <c r="F6" s="23" t="s">
        <v>19</v>
      </c>
      <c r="G6" s="25">
        <v>5</v>
      </c>
      <c r="H6" s="69">
        <v>33</v>
      </c>
      <c r="I6" s="4">
        <f t="shared" si="0"/>
        <v>1055.6699999999998</v>
      </c>
      <c r="J6" s="4" t="s">
        <v>54</v>
      </c>
      <c r="K6" s="26">
        <f>SUM(D6)-C6</f>
        <v>1</v>
      </c>
      <c r="L6" s="52">
        <f>SUM(E6*H6)*K6/7</f>
        <v>150.80999999999997</v>
      </c>
      <c r="M6" s="22" t="s">
        <v>30</v>
      </c>
    </row>
    <row r="7" spans="1:13" s="5" customFormat="1" x14ac:dyDescent="0.3">
      <c r="A7" s="56" t="s">
        <v>54</v>
      </c>
      <c r="B7" s="1" t="s">
        <v>77</v>
      </c>
      <c r="C7" s="24">
        <v>46133</v>
      </c>
      <c r="D7" s="24">
        <v>46246</v>
      </c>
      <c r="E7" s="61">
        <v>41.42</v>
      </c>
      <c r="F7" s="2" t="s">
        <v>40</v>
      </c>
      <c r="G7" s="2">
        <v>6</v>
      </c>
      <c r="H7" s="70">
        <v>4</v>
      </c>
      <c r="I7" s="4">
        <f t="shared" si="0"/>
        <v>165.68</v>
      </c>
      <c r="J7" s="4" t="s">
        <v>54</v>
      </c>
      <c r="K7" s="26">
        <f>SUM(D7)-C7</f>
        <v>113</v>
      </c>
      <c r="L7" s="52">
        <f>SUM(E7*H7)*K7/7</f>
        <v>2674.5485714285714</v>
      </c>
      <c r="M7" s="22" t="s">
        <v>30</v>
      </c>
    </row>
    <row r="8" spans="1:13" s="5" customFormat="1" x14ac:dyDescent="0.3">
      <c r="A8" s="56" t="s">
        <v>54</v>
      </c>
      <c r="B8" s="1" t="s">
        <v>77</v>
      </c>
      <c r="C8" s="24">
        <v>46162</v>
      </c>
      <c r="D8" s="24">
        <v>46274</v>
      </c>
      <c r="E8" s="61">
        <v>41.42</v>
      </c>
      <c r="F8" s="2" t="s">
        <v>42</v>
      </c>
      <c r="G8" s="2">
        <v>6</v>
      </c>
      <c r="H8" s="70">
        <v>4</v>
      </c>
      <c r="I8" s="4">
        <f t="shared" si="0"/>
        <v>165.68</v>
      </c>
      <c r="J8" s="4" t="s">
        <v>54</v>
      </c>
      <c r="K8" s="26">
        <f>SUM(D8)-C8</f>
        <v>112</v>
      </c>
      <c r="L8" s="52">
        <f>SUM(E8*H8)*K8/7</f>
        <v>2650.88</v>
      </c>
      <c r="M8" s="22" t="s">
        <v>30</v>
      </c>
    </row>
    <row r="9" spans="1:13" s="7" customFormat="1" x14ac:dyDescent="0.3">
      <c r="A9" s="55">
        <v>227</v>
      </c>
      <c r="B9" s="27" t="s">
        <v>34</v>
      </c>
      <c r="C9" s="23">
        <v>46162</v>
      </c>
      <c r="D9" s="24">
        <v>46477</v>
      </c>
      <c r="E9" s="57">
        <v>24.48</v>
      </c>
      <c r="F9" s="23" t="s">
        <v>5</v>
      </c>
      <c r="G9" s="25">
        <v>2</v>
      </c>
      <c r="H9" s="69">
        <v>12</v>
      </c>
      <c r="I9" s="4">
        <f t="shared" si="0"/>
        <v>293.76</v>
      </c>
      <c r="J9" s="4">
        <f>SUM(I9)*52</f>
        <v>15275.52</v>
      </c>
      <c r="K9" s="4" t="s">
        <v>54</v>
      </c>
      <c r="L9" s="4" t="s">
        <v>54</v>
      </c>
      <c r="M9" s="22" t="s">
        <v>30</v>
      </c>
    </row>
    <row r="10" spans="1:13" s="7" customFormat="1" x14ac:dyDescent="0.3">
      <c r="A10" s="55">
        <v>244</v>
      </c>
      <c r="B10" s="62" t="s">
        <v>34</v>
      </c>
      <c r="C10" s="23">
        <v>46179</v>
      </c>
      <c r="D10" s="24">
        <v>46477</v>
      </c>
      <c r="E10" s="57">
        <v>24.48</v>
      </c>
      <c r="F10" s="32" t="s">
        <v>5</v>
      </c>
      <c r="G10" s="22">
        <v>4</v>
      </c>
      <c r="H10" s="69">
        <v>15</v>
      </c>
      <c r="I10" s="4">
        <f t="shared" si="0"/>
        <v>367.2</v>
      </c>
      <c r="J10" s="4">
        <f>SUM(I10)*52</f>
        <v>19094.399999999998</v>
      </c>
      <c r="K10" s="4" t="s">
        <v>54</v>
      </c>
      <c r="L10" s="4" t="s">
        <v>54</v>
      </c>
      <c r="M10" s="22" t="s">
        <v>30</v>
      </c>
    </row>
    <row r="11" spans="1:13" s="5" customFormat="1" x14ac:dyDescent="0.3">
      <c r="A11" s="56" t="s">
        <v>54</v>
      </c>
      <c r="B11" s="1" t="s">
        <v>35</v>
      </c>
      <c r="C11" s="24">
        <v>46129</v>
      </c>
      <c r="D11" s="24">
        <v>46241</v>
      </c>
      <c r="E11" s="61">
        <v>23.25</v>
      </c>
      <c r="F11" s="2" t="s">
        <v>43</v>
      </c>
      <c r="G11" s="2">
        <v>6</v>
      </c>
      <c r="H11" s="70">
        <v>4</v>
      </c>
      <c r="I11" s="4">
        <f t="shared" si="0"/>
        <v>93</v>
      </c>
      <c r="J11" s="4" t="s">
        <v>54</v>
      </c>
      <c r="K11" s="26">
        <f>SUM(D11)-C11</f>
        <v>112</v>
      </c>
      <c r="L11" s="52">
        <f>SUM(E11*H11)*K11/7</f>
        <v>1488</v>
      </c>
      <c r="M11" s="22" t="s">
        <v>30</v>
      </c>
    </row>
    <row r="12" spans="1:13" x14ac:dyDescent="0.3">
      <c r="A12" s="31">
        <v>224</v>
      </c>
      <c r="B12" s="27" t="s">
        <v>35</v>
      </c>
      <c r="C12" s="23">
        <v>46162</v>
      </c>
      <c r="D12" s="24">
        <v>46477</v>
      </c>
      <c r="E12" s="60">
        <v>23.25</v>
      </c>
      <c r="F12" s="36" t="s">
        <v>5</v>
      </c>
      <c r="G12" s="28">
        <v>1</v>
      </c>
      <c r="H12" s="71">
        <v>4</v>
      </c>
      <c r="I12" s="4">
        <f t="shared" si="0"/>
        <v>93</v>
      </c>
      <c r="J12" s="4">
        <f>SUM(I12)*52</f>
        <v>4836</v>
      </c>
      <c r="K12" s="4" t="s">
        <v>54</v>
      </c>
      <c r="L12" s="4" t="s">
        <v>54</v>
      </c>
      <c r="M12" s="22" t="s">
        <v>30</v>
      </c>
    </row>
    <row r="13" spans="1:13" x14ac:dyDescent="0.3">
      <c r="A13" s="63" t="s">
        <v>54</v>
      </c>
      <c r="B13" s="1" t="s">
        <v>13</v>
      </c>
      <c r="C13" s="24">
        <v>46128</v>
      </c>
      <c r="D13" s="24">
        <v>46240</v>
      </c>
      <c r="E13" s="64">
        <v>25</v>
      </c>
      <c r="F13" s="65" t="s">
        <v>41</v>
      </c>
      <c r="G13" s="63">
        <v>6</v>
      </c>
      <c r="H13" s="72">
        <v>4</v>
      </c>
      <c r="I13" s="4">
        <f t="shared" si="0"/>
        <v>100</v>
      </c>
      <c r="J13" s="4" t="s">
        <v>54</v>
      </c>
      <c r="K13" s="26">
        <f>SUM(D13)-C13</f>
        <v>112</v>
      </c>
      <c r="L13" s="52">
        <f>SUM(E13*H13)*K13/7</f>
        <v>1600</v>
      </c>
      <c r="M13" s="22" t="s">
        <v>30</v>
      </c>
    </row>
    <row r="14" spans="1:13" x14ac:dyDescent="0.3">
      <c r="A14" s="63" t="s">
        <v>54</v>
      </c>
      <c r="B14" s="1" t="s">
        <v>13</v>
      </c>
      <c r="C14" s="24">
        <v>46133</v>
      </c>
      <c r="D14" s="24">
        <v>46246</v>
      </c>
      <c r="E14" s="64">
        <v>25</v>
      </c>
      <c r="F14" s="65" t="s">
        <v>46</v>
      </c>
      <c r="G14" s="63">
        <v>6</v>
      </c>
      <c r="H14" s="72">
        <v>4</v>
      </c>
      <c r="I14" s="4">
        <f t="shared" si="0"/>
        <v>100</v>
      </c>
      <c r="J14" s="4" t="s">
        <v>54</v>
      </c>
      <c r="K14" s="26">
        <f>SUM(D14)-C14</f>
        <v>113</v>
      </c>
      <c r="L14" s="52">
        <f>SUM(E14*H14)*K14/7</f>
        <v>1614.2857142857142</v>
      </c>
      <c r="M14" s="22" t="s">
        <v>30</v>
      </c>
    </row>
    <row r="15" spans="1:13" x14ac:dyDescent="0.3">
      <c r="A15" s="31">
        <v>210</v>
      </c>
      <c r="B15" s="1" t="s">
        <v>13</v>
      </c>
      <c r="C15" s="23">
        <v>46140</v>
      </c>
      <c r="D15" s="24">
        <v>46477</v>
      </c>
      <c r="E15" s="60">
        <v>23</v>
      </c>
      <c r="F15" s="36" t="s">
        <v>18</v>
      </c>
      <c r="G15" s="28">
        <v>4</v>
      </c>
      <c r="H15" s="71">
        <v>5</v>
      </c>
      <c r="I15" s="4">
        <f t="shared" si="0"/>
        <v>115</v>
      </c>
      <c r="J15" s="4">
        <f t="shared" ref="J15:J22" si="1">SUM(I15)*52</f>
        <v>5980</v>
      </c>
      <c r="K15" s="4" t="s">
        <v>54</v>
      </c>
      <c r="L15" s="4" t="s">
        <v>54</v>
      </c>
      <c r="M15" s="22" t="s">
        <v>30</v>
      </c>
    </row>
    <row r="16" spans="1:13" x14ac:dyDescent="0.3">
      <c r="A16" s="31">
        <v>211</v>
      </c>
      <c r="B16" s="1" t="s">
        <v>13</v>
      </c>
      <c r="C16" s="23">
        <v>46140</v>
      </c>
      <c r="D16" s="24">
        <v>46477</v>
      </c>
      <c r="E16" s="60">
        <v>23</v>
      </c>
      <c r="F16" s="36" t="s">
        <v>18</v>
      </c>
      <c r="G16" s="28">
        <v>4</v>
      </c>
      <c r="H16" s="71">
        <v>5</v>
      </c>
      <c r="I16" s="4">
        <f t="shared" si="0"/>
        <v>115</v>
      </c>
      <c r="J16" s="4">
        <f t="shared" si="1"/>
        <v>5980</v>
      </c>
      <c r="K16" s="4" t="s">
        <v>54</v>
      </c>
      <c r="L16" s="4" t="s">
        <v>54</v>
      </c>
      <c r="M16" s="22" t="s">
        <v>30</v>
      </c>
    </row>
    <row r="17" spans="1:13" x14ac:dyDescent="0.3">
      <c r="A17" s="31">
        <v>223</v>
      </c>
      <c r="B17" s="1" t="s">
        <v>13</v>
      </c>
      <c r="C17" s="23">
        <v>46156</v>
      </c>
      <c r="D17" s="24">
        <v>46477</v>
      </c>
      <c r="E17" s="60">
        <v>23</v>
      </c>
      <c r="F17" s="36" t="s">
        <v>6</v>
      </c>
      <c r="G17" s="28">
        <v>1</v>
      </c>
      <c r="H17" s="71">
        <v>0.75</v>
      </c>
      <c r="I17" s="4">
        <f t="shared" si="0"/>
        <v>17.25</v>
      </c>
      <c r="J17" s="4">
        <f t="shared" si="1"/>
        <v>897</v>
      </c>
      <c r="K17" s="4" t="s">
        <v>54</v>
      </c>
      <c r="L17" s="4" t="s">
        <v>54</v>
      </c>
      <c r="M17" s="22" t="s">
        <v>30</v>
      </c>
    </row>
    <row r="18" spans="1:13" x14ac:dyDescent="0.3">
      <c r="A18" s="31">
        <v>228</v>
      </c>
      <c r="B18" s="1" t="s">
        <v>13</v>
      </c>
      <c r="C18" s="23">
        <v>46163</v>
      </c>
      <c r="D18" s="24">
        <v>46477</v>
      </c>
      <c r="E18" s="60">
        <v>25</v>
      </c>
      <c r="F18" s="33" t="s">
        <v>5</v>
      </c>
      <c r="G18" s="31">
        <v>2</v>
      </c>
      <c r="H18" s="71">
        <v>10</v>
      </c>
      <c r="I18" s="4">
        <f t="shared" si="0"/>
        <v>250</v>
      </c>
      <c r="J18" s="4">
        <f t="shared" si="1"/>
        <v>13000</v>
      </c>
      <c r="K18" s="4" t="s">
        <v>54</v>
      </c>
      <c r="L18" s="4" t="s">
        <v>54</v>
      </c>
      <c r="M18" s="22" t="s">
        <v>30</v>
      </c>
    </row>
    <row r="19" spans="1:13" x14ac:dyDescent="0.3">
      <c r="A19" s="31">
        <v>239</v>
      </c>
      <c r="B19" s="1" t="s">
        <v>13</v>
      </c>
      <c r="C19" s="23">
        <v>46177</v>
      </c>
      <c r="D19" s="24">
        <v>46477</v>
      </c>
      <c r="E19" s="60">
        <v>23</v>
      </c>
      <c r="F19" s="33" t="s">
        <v>6</v>
      </c>
      <c r="G19" s="31">
        <v>1</v>
      </c>
      <c r="H19" s="71">
        <v>1</v>
      </c>
      <c r="I19" s="4">
        <f t="shared" si="0"/>
        <v>23</v>
      </c>
      <c r="J19" s="4">
        <f t="shared" si="1"/>
        <v>1196</v>
      </c>
      <c r="K19" s="4" t="s">
        <v>54</v>
      </c>
      <c r="L19" s="4" t="s">
        <v>54</v>
      </c>
      <c r="M19" s="22" t="s">
        <v>30</v>
      </c>
    </row>
    <row r="20" spans="1:13" x14ac:dyDescent="0.3">
      <c r="A20" s="31">
        <v>229</v>
      </c>
      <c r="B20" s="27" t="s">
        <v>78</v>
      </c>
      <c r="C20" s="23">
        <v>46163</v>
      </c>
      <c r="D20" s="24">
        <v>46477</v>
      </c>
      <c r="E20" s="60">
        <v>33</v>
      </c>
      <c r="F20" s="36" t="s">
        <v>31</v>
      </c>
      <c r="G20" s="28" t="s">
        <v>32</v>
      </c>
      <c r="H20" s="71">
        <v>9.6999999999999993</v>
      </c>
      <c r="I20" s="4">
        <f t="shared" si="0"/>
        <v>320.09999999999997</v>
      </c>
      <c r="J20" s="4">
        <f t="shared" si="1"/>
        <v>16645.199999999997</v>
      </c>
      <c r="K20" s="4" t="s">
        <v>54</v>
      </c>
      <c r="L20" s="4" t="s">
        <v>54</v>
      </c>
      <c r="M20" s="22" t="s">
        <v>30</v>
      </c>
    </row>
    <row r="21" spans="1:13" s="34" customFormat="1" x14ac:dyDescent="0.3">
      <c r="A21" s="31">
        <v>230</v>
      </c>
      <c r="B21" s="27" t="s">
        <v>78</v>
      </c>
      <c r="C21" s="23">
        <v>46163</v>
      </c>
      <c r="D21" s="24">
        <v>46477</v>
      </c>
      <c r="E21" s="60">
        <v>33</v>
      </c>
      <c r="F21" s="36" t="s">
        <v>31</v>
      </c>
      <c r="G21" s="28">
        <v>5</v>
      </c>
      <c r="H21" s="71">
        <v>9.6999999999999993</v>
      </c>
      <c r="I21" s="4">
        <f t="shared" si="0"/>
        <v>320.09999999999997</v>
      </c>
      <c r="J21" s="4">
        <f t="shared" si="1"/>
        <v>16645.199999999997</v>
      </c>
      <c r="K21" s="4" t="s">
        <v>54</v>
      </c>
      <c r="L21" s="4" t="s">
        <v>54</v>
      </c>
      <c r="M21" s="22" t="s">
        <v>30</v>
      </c>
    </row>
    <row r="22" spans="1:13" s="34" customFormat="1" x14ac:dyDescent="0.3">
      <c r="A22" s="31">
        <v>231</v>
      </c>
      <c r="B22" s="27" t="s">
        <v>78</v>
      </c>
      <c r="C22" s="23">
        <v>46163</v>
      </c>
      <c r="D22" s="24">
        <v>46477</v>
      </c>
      <c r="E22" s="60">
        <v>33</v>
      </c>
      <c r="F22" s="36" t="s">
        <v>18</v>
      </c>
      <c r="G22" s="28">
        <v>1</v>
      </c>
      <c r="H22" s="71">
        <v>12.5</v>
      </c>
      <c r="I22" s="4">
        <f t="shared" si="0"/>
        <v>412.5</v>
      </c>
      <c r="J22" s="4">
        <f t="shared" si="1"/>
        <v>21450</v>
      </c>
      <c r="K22" s="4" t="s">
        <v>54</v>
      </c>
      <c r="L22" s="4" t="s">
        <v>54</v>
      </c>
      <c r="M22" s="22" t="s">
        <v>30</v>
      </c>
    </row>
    <row r="23" spans="1:13" s="34" customFormat="1" x14ac:dyDescent="0.3">
      <c r="A23" s="63" t="s">
        <v>54</v>
      </c>
      <c r="B23" s="1" t="s">
        <v>76</v>
      </c>
      <c r="C23" s="24">
        <v>46128</v>
      </c>
      <c r="D23" s="24">
        <v>46240</v>
      </c>
      <c r="E23" s="64">
        <v>26.75</v>
      </c>
      <c r="F23" s="65" t="s">
        <v>38</v>
      </c>
      <c r="G23" s="63">
        <v>6</v>
      </c>
      <c r="H23" s="72">
        <v>4</v>
      </c>
      <c r="I23" s="4">
        <f t="shared" si="0"/>
        <v>107</v>
      </c>
      <c r="J23" s="4" t="s">
        <v>54</v>
      </c>
      <c r="K23" s="26">
        <f t="shared" ref="K23:K29" si="2">SUM(D23)-C23</f>
        <v>112</v>
      </c>
      <c r="L23" s="52">
        <f t="shared" ref="L23:L29" si="3">SUM(E23*H23)*K23/7</f>
        <v>1712</v>
      </c>
      <c r="M23" s="22" t="s">
        <v>30</v>
      </c>
    </row>
    <row r="24" spans="1:13" x14ac:dyDescent="0.3">
      <c r="A24" s="63" t="s">
        <v>54</v>
      </c>
      <c r="B24" s="1" t="s">
        <v>76</v>
      </c>
      <c r="C24" s="24">
        <v>46128</v>
      </c>
      <c r="D24" s="24">
        <v>46240</v>
      </c>
      <c r="E24" s="64">
        <v>26.75</v>
      </c>
      <c r="F24" s="65" t="s">
        <v>44</v>
      </c>
      <c r="G24" s="63">
        <v>6</v>
      </c>
      <c r="H24" s="72">
        <v>4</v>
      </c>
      <c r="I24" s="4">
        <f t="shared" si="0"/>
        <v>107</v>
      </c>
      <c r="J24" s="4" t="s">
        <v>54</v>
      </c>
      <c r="K24" s="26">
        <f t="shared" si="2"/>
        <v>112</v>
      </c>
      <c r="L24" s="52">
        <f t="shared" si="3"/>
        <v>1712</v>
      </c>
      <c r="M24" s="22" t="s">
        <v>30</v>
      </c>
    </row>
    <row r="25" spans="1:13" s="34" customFormat="1" x14ac:dyDescent="0.3">
      <c r="A25" s="63" t="s">
        <v>54</v>
      </c>
      <c r="B25" s="1" t="s">
        <v>76</v>
      </c>
      <c r="C25" s="24">
        <v>46128</v>
      </c>
      <c r="D25" s="24">
        <v>46240</v>
      </c>
      <c r="E25" s="64">
        <v>26.75</v>
      </c>
      <c r="F25" s="65" t="s">
        <v>45</v>
      </c>
      <c r="G25" s="63">
        <v>6</v>
      </c>
      <c r="H25" s="72">
        <v>4</v>
      </c>
      <c r="I25" s="4">
        <f t="shared" si="0"/>
        <v>107</v>
      </c>
      <c r="J25" s="4" t="s">
        <v>54</v>
      </c>
      <c r="K25" s="26">
        <f t="shared" si="2"/>
        <v>112</v>
      </c>
      <c r="L25" s="52">
        <f t="shared" si="3"/>
        <v>1712</v>
      </c>
      <c r="M25" s="22" t="s">
        <v>30</v>
      </c>
    </row>
    <row r="26" spans="1:13" s="34" customFormat="1" x14ac:dyDescent="0.3">
      <c r="A26" s="63" t="s">
        <v>54</v>
      </c>
      <c r="B26" s="1" t="s">
        <v>76</v>
      </c>
      <c r="C26" s="24">
        <v>46128</v>
      </c>
      <c r="D26" s="24">
        <v>46240</v>
      </c>
      <c r="E26" s="64">
        <v>26.75</v>
      </c>
      <c r="F26" s="65" t="s">
        <v>47</v>
      </c>
      <c r="G26" s="63">
        <v>6</v>
      </c>
      <c r="H26" s="72">
        <v>4</v>
      </c>
      <c r="I26" s="4">
        <f t="shared" si="0"/>
        <v>107</v>
      </c>
      <c r="J26" s="4" t="s">
        <v>54</v>
      </c>
      <c r="K26" s="26">
        <f t="shared" si="2"/>
        <v>112</v>
      </c>
      <c r="L26" s="52">
        <f t="shared" si="3"/>
        <v>1712</v>
      </c>
      <c r="M26" s="22" t="s">
        <v>30</v>
      </c>
    </row>
    <row r="27" spans="1:13" x14ac:dyDescent="0.3">
      <c r="A27" s="63" t="s">
        <v>54</v>
      </c>
      <c r="B27" s="1" t="s">
        <v>76</v>
      </c>
      <c r="C27" s="24">
        <v>46128</v>
      </c>
      <c r="D27" s="24">
        <v>46240</v>
      </c>
      <c r="E27" s="64">
        <v>26.75</v>
      </c>
      <c r="F27" s="65" t="s">
        <v>48</v>
      </c>
      <c r="G27" s="63">
        <v>6</v>
      </c>
      <c r="H27" s="72">
        <v>4</v>
      </c>
      <c r="I27" s="4">
        <f t="shared" si="0"/>
        <v>107</v>
      </c>
      <c r="J27" s="4" t="s">
        <v>54</v>
      </c>
      <c r="K27" s="26">
        <f t="shared" si="2"/>
        <v>112</v>
      </c>
      <c r="L27" s="52">
        <f t="shared" si="3"/>
        <v>1712</v>
      </c>
      <c r="M27" s="22" t="s">
        <v>30</v>
      </c>
    </row>
    <row r="28" spans="1:13" x14ac:dyDescent="0.3">
      <c r="A28" s="63" t="s">
        <v>54</v>
      </c>
      <c r="B28" s="1" t="s">
        <v>76</v>
      </c>
      <c r="C28" s="24">
        <v>46128</v>
      </c>
      <c r="D28" s="24">
        <v>46240</v>
      </c>
      <c r="E28" s="64">
        <v>26.75</v>
      </c>
      <c r="F28" s="65" t="s">
        <v>51</v>
      </c>
      <c r="G28" s="63">
        <v>6</v>
      </c>
      <c r="H28" s="72">
        <v>4</v>
      </c>
      <c r="I28" s="4">
        <f t="shared" si="0"/>
        <v>107</v>
      </c>
      <c r="J28" s="4" t="s">
        <v>54</v>
      </c>
      <c r="K28" s="26">
        <f t="shared" si="2"/>
        <v>112</v>
      </c>
      <c r="L28" s="52">
        <f t="shared" si="3"/>
        <v>1712</v>
      </c>
      <c r="M28" s="22" t="s">
        <v>30</v>
      </c>
    </row>
    <row r="29" spans="1:13" x14ac:dyDescent="0.3">
      <c r="A29" s="63" t="s">
        <v>54</v>
      </c>
      <c r="B29" s="1" t="s">
        <v>76</v>
      </c>
      <c r="C29" s="24">
        <v>46128</v>
      </c>
      <c r="D29" s="24">
        <v>46240</v>
      </c>
      <c r="E29" s="64">
        <v>26.75</v>
      </c>
      <c r="F29" s="65" t="s">
        <v>52</v>
      </c>
      <c r="G29" s="63">
        <v>6</v>
      </c>
      <c r="H29" s="72">
        <v>4</v>
      </c>
      <c r="I29" s="4">
        <f t="shared" si="0"/>
        <v>107</v>
      </c>
      <c r="J29" s="4" t="s">
        <v>54</v>
      </c>
      <c r="K29" s="26">
        <f t="shared" si="2"/>
        <v>112</v>
      </c>
      <c r="L29" s="52">
        <f t="shared" si="3"/>
        <v>1712</v>
      </c>
      <c r="M29" s="22" t="s">
        <v>30</v>
      </c>
    </row>
    <row r="30" spans="1:13" x14ac:dyDescent="0.3">
      <c r="A30" s="31">
        <v>194</v>
      </c>
      <c r="B30" s="1" t="s">
        <v>14</v>
      </c>
      <c r="C30" s="23">
        <v>46122</v>
      </c>
      <c r="D30" s="24">
        <v>46477</v>
      </c>
      <c r="E30" s="60">
        <v>28.25</v>
      </c>
      <c r="F30" s="36" t="s">
        <v>5</v>
      </c>
      <c r="G30" s="28">
        <v>5</v>
      </c>
      <c r="H30" s="71">
        <v>8</v>
      </c>
      <c r="I30" s="4">
        <f t="shared" si="0"/>
        <v>226</v>
      </c>
      <c r="J30" s="4">
        <f t="shared" ref="J30:J35" si="4">SUM(I30)*52</f>
        <v>11752</v>
      </c>
      <c r="K30" s="4" t="s">
        <v>54</v>
      </c>
      <c r="L30" s="4" t="s">
        <v>54</v>
      </c>
      <c r="M30" s="22" t="s">
        <v>30</v>
      </c>
    </row>
    <row r="31" spans="1:13" x14ac:dyDescent="0.3">
      <c r="A31" s="31">
        <v>196</v>
      </c>
      <c r="B31" s="1" t="s">
        <v>14</v>
      </c>
      <c r="C31" s="23">
        <v>46126</v>
      </c>
      <c r="D31" s="24">
        <v>46477</v>
      </c>
      <c r="E31" s="60">
        <v>28.52</v>
      </c>
      <c r="F31" s="36" t="s">
        <v>5</v>
      </c>
      <c r="G31" s="28">
        <v>5</v>
      </c>
      <c r="H31" s="71">
        <v>16</v>
      </c>
      <c r="I31" s="4">
        <f t="shared" si="0"/>
        <v>456.32</v>
      </c>
      <c r="J31" s="4">
        <f t="shared" si="4"/>
        <v>23728.639999999999</v>
      </c>
      <c r="K31" s="4" t="s">
        <v>54</v>
      </c>
      <c r="L31" s="4" t="s">
        <v>54</v>
      </c>
      <c r="M31" s="22" t="s">
        <v>30</v>
      </c>
    </row>
    <row r="32" spans="1:13" x14ac:dyDescent="0.3">
      <c r="A32" s="31">
        <v>197</v>
      </c>
      <c r="B32" s="1" t="s">
        <v>14</v>
      </c>
      <c r="C32" s="23">
        <v>46128</v>
      </c>
      <c r="D32" s="24">
        <v>46477</v>
      </c>
      <c r="E32" s="60">
        <v>28.52</v>
      </c>
      <c r="F32" s="36" t="s">
        <v>5</v>
      </c>
      <c r="G32" s="28">
        <v>1</v>
      </c>
      <c r="H32" s="71">
        <v>8</v>
      </c>
      <c r="I32" s="4">
        <f t="shared" si="0"/>
        <v>228.16</v>
      </c>
      <c r="J32" s="4">
        <f t="shared" si="4"/>
        <v>11864.32</v>
      </c>
      <c r="K32" s="4" t="s">
        <v>54</v>
      </c>
      <c r="L32" s="4" t="s">
        <v>54</v>
      </c>
      <c r="M32" s="22" t="s">
        <v>30</v>
      </c>
    </row>
    <row r="33" spans="1:13" x14ac:dyDescent="0.3">
      <c r="A33" s="31">
        <v>233</v>
      </c>
      <c r="B33" s="1" t="s">
        <v>14</v>
      </c>
      <c r="C33" s="23">
        <v>46163</v>
      </c>
      <c r="D33" s="24">
        <v>46477</v>
      </c>
      <c r="E33" s="60">
        <v>28.25</v>
      </c>
      <c r="F33" s="36" t="s">
        <v>5</v>
      </c>
      <c r="G33" s="28">
        <v>4</v>
      </c>
      <c r="H33" s="71">
        <v>4</v>
      </c>
      <c r="I33" s="4">
        <f t="shared" si="0"/>
        <v>113</v>
      </c>
      <c r="J33" s="4">
        <f t="shared" si="4"/>
        <v>5876</v>
      </c>
      <c r="K33" s="4" t="s">
        <v>54</v>
      </c>
      <c r="L33" s="4" t="s">
        <v>54</v>
      </c>
      <c r="M33" s="22" t="s">
        <v>30</v>
      </c>
    </row>
    <row r="34" spans="1:13" x14ac:dyDescent="0.3">
      <c r="A34" s="31">
        <v>235</v>
      </c>
      <c r="B34" s="1" t="s">
        <v>14</v>
      </c>
      <c r="C34" s="23">
        <v>46175</v>
      </c>
      <c r="D34" s="24">
        <v>46477</v>
      </c>
      <c r="E34" s="60">
        <v>28.25</v>
      </c>
      <c r="F34" s="36" t="s">
        <v>18</v>
      </c>
      <c r="G34" s="28">
        <v>1</v>
      </c>
      <c r="H34" s="71">
        <v>5</v>
      </c>
      <c r="I34" s="4">
        <f t="shared" si="0"/>
        <v>141.25</v>
      </c>
      <c r="J34" s="4">
        <f t="shared" si="4"/>
        <v>7345</v>
      </c>
      <c r="K34" s="4" t="s">
        <v>54</v>
      </c>
      <c r="L34" s="4" t="s">
        <v>54</v>
      </c>
      <c r="M34" s="22" t="s">
        <v>30</v>
      </c>
    </row>
    <row r="35" spans="1:13" x14ac:dyDescent="0.3">
      <c r="A35" s="31">
        <v>199</v>
      </c>
      <c r="B35" s="1" t="s">
        <v>15</v>
      </c>
      <c r="C35" s="23">
        <v>46139</v>
      </c>
      <c r="D35" s="24">
        <v>46477</v>
      </c>
      <c r="E35" s="59">
        <v>23</v>
      </c>
      <c r="F35" s="36" t="s">
        <v>5</v>
      </c>
      <c r="G35" s="28">
        <v>1</v>
      </c>
      <c r="H35" s="71">
        <v>5</v>
      </c>
      <c r="I35" s="4">
        <f t="shared" si="0"/>
        <v>115</v>
      </c>
      <c r="J35" s="4">
        <f t="shared" si="4"/>
        <v>5980</v>
      </c>
      <c r="K35" s="4" t="s">
        <v>54</v>
      </c>
      <c r="L35" s="4" t="s">
        <v>54</v>
      </c>
      <c r="M35" s="22" t="s">
        <v>30</v>
      </c>
    </row>
    <row r="36" spans="1:13" x14ac:dyDescent="0.3">
      <c r="A36" s="63" t="s">
        <v>54</v>
      </c>
      <c r="B36" s="1" t="s">
        <v>79</v>
      </c>
      <c r="C36" s="24">
        <v>46128</v>
      </c>
      <c r="D36" s="24">
        <v>46240</v>
      </c>
      <c r="E36" s="64">
        <v>24.52</v>
      </c>
      <c r="F36" s="65" t="s">
        <v>53</v>
      </c>
      <c r="G36" s="63">
        <v>6</v>
      </c>
      <c r="H36" s="72">
        <v>4</v>
      </c>
      <c r="I36" s="4">
        <f t="shared" si="0"/>
        <v>98.08</v>
      </c>
      <c r="J36" s="4" t="s">
        <v>54</v>
      </c>
      <c r="K36" s="29">
        <f>SUM(D36)-C36</f>
        <v>112</v>
      </c>
      <c r="L36" s="53">
        <f>SUM(E36*H36)*K36/7</f>
        <v>1569.28</v>
      </c>
      <c r="M36" s="22" t="s">
        <v>30</v>
      </c>
    </row>
    <row r="37" spans="1:13" x14ac:dyDescent="0.3">
      <c r="A37" s="63" t="s">
        <v>54</v>
      </c>
      <c r="B37" s="1" t="s">
        <v>79</v>
      </c>
      <c r="C37" s="24">
        <v>46129</v>
      </c>
      <c r="D37" s="24">
        <v>46241</v>
      </c>
      <c r="E37" s="64">
        <v>24.52</v>
      </c>
      <c r="F37" s="65" t="s">
        <v>50</v>
      </c>
      <c r="G37" s="63">
        <v>6</v>
      </c>
      <c r="H37" s="72">
        <v>4</v>
      </c>
      <c r="I37" s="4">
        <f t="shared" si="0"/>
        <v>98.08</v>
      </c>
      <c r="J37" s="4" t="s">
        <v>54</v>
      </c>
      <c r="K37" s="29">
        <f>SUM(D37)-C37</f>
        <v>112</v>
      </c>
      <c r="L37" s="53">
        <f>SUM(E37*H37)*K37/7</f>
        <v>1569.28</v>
      </c>
      <c r="M37" s="22" t="s">
        <v>30</v>
      </c>
    </row>
    <row r="38" spans="1:13" x14ac:dyDescent="0.3">
      <c r="A38" s="31">
        <v>241</v>
      </c>
      <c r="B38" s="27" t="s">
        <v>69</v>
      </c>
      <c r="C38" s="23">
        <v>46177</v>
      </c>
      <c r="D38" s="24">
        <v>46477</v>
      </c>
      <c r="E38" s="60">
        <v>27</v>
      </c>
      <c r="F38" s="33" t="s">
        <v>5</v>
      </c>
      <c r="G38" s="31">
        <v>5</v>
      </c>
      <c r="H38" s="71">
        <v>17.25</v>
      </c>
      <c r="I38" s="4">
        <f t="shared" si="0"/>
        <v>465.75</v>
      </c>
      <c r="J38" s="4">
        <f>SUM(I38)*52</f>
        <v>24219</v>
      </c>
      <c r="K38" s="4" t="s">
        <v>54</v>
      </c>
      <c r="L38" s="4" t="s">
        <v>54</v>
      </c>
      <c r="M38" s="22" t="s">
        <v>30</v>
      </c>
    </row>
    <row r="39" spans="1:13" x14ac:dyDescent="0.3">
      <c r="A39" s="63" t="s">
        <v>54</v>
      </c>
      <c r="B39" s="27" t="s">
        <v>69</v>
      </c>
      <c r="C39" s="24">
        <v>46133</v>
      </c>
      <c r="D39" s="24">
        <v>46246</v>
      </c>
      <c r="E39" s="64">
        <v>25</v>
      </c>
      <c r="F39" s="65" t="s">
        <v>39</v>
      </c>
      <c r="G39" s="63">
        <v>6</v>
      </c>
      <c r="H39" s="72">
        <v>4</v>
      </c>
      <c r="I39" s="4">
        <f t="shared" si="0"/>
        <v>100</v>
      </c>
      <c r="J39" s="4" t="s">
        <v>54</v>
      </c>
      <c r="K39" s="29">
        <f>SUM(D39)-C39</f>
        <v>113</v>
      </c>
      <c r="L39" s="53">
        <f>SUM(E39*H39)*K39/7</f>
        <v>1614.2857142857142</v>
      </c>
      <c r="M39" s="22" t="s">
        <v>30</v>
      </c>
    </row>
    <row r="40" spans="1:13" x14ac:dyDescent="0.3">
      <c r="A40" s="31">
        <v>202</v>
      </c>
      <c r="B40" s="27" t="s">
        <v>69</v>
      </c>
      <c r="C40" s="23">
        <v>46139</v>
      </c>
      <c r="D40" s="24">
        <v>46477</v>
      </c>
      <c r="E40" s="60">
        <v>26.9</v>
      </c>
      <c r="F40" s="36" t="s">
        <v>5</v>
      </c>
      <c r="G40" s="28">
        <v>1</v>
      </c>
      <c r="H40" s="71">
        <v>6</v>
      </c>
      <c r="I40" s="4">
        <f t="shared" si="0"/>
        <v>161.39999999999998</v>
      </c>
      <c r="J40" s="4">
        <f>SUM(I40)*52</f>
        <v>8392.7999999999993</v>
      </c>
      <c r="K40" s="29" t="s">
        <v>54</v>
      </c>
      <c r="L40" s="30" t="s">
        <v>54</v>
      </c>
      <c r="M40" s="22" t="s">
        <v>30</v>
      </c>
    </row>
    <row r="41" spans="1:13" x14ac:dyDescent="0.3">
      <c r="A41" s="31">
        <v>209</v>
      </c>
      <c r="B41" s="27" t="s">
        <v>69</v>
      </c>
      <c r="C41" s="23">
        <v>46139</v>
      </c>
      <c r="D41" s="24">
        <v>46477</v>
      </c>
      <c r="E41" s="60">
        <v>26.9</v>
      </c>
      <c r="F41" s="36" t="s">
        <v>5</v>
      </c>
      <c r="G41" s="28">
        <v>1</v>
      </c>
      <c r="H41" s="71">
        <v>3</v>
      </c>
      <c r="I41" s="4">
        <f t="shared" si="0"/>
        <v>80.699999999999989</v>
      </c>
      <c r="J41" s="4">
        <f>SUM(I41)*52</f>
        <v>4196.3999999999996</v>
      </c>
      <c r="K41" s="29" t="s">
        <v>54</v>
      </c>
      <c r="L41" s="30" t="s">
        <v>54</v>
      </c>
      <c r="M41" s="22" t="s">
        <v>30</v>
      </c>
    </row>
    <row r="42" spans="1:13" x14ac:dyDescent="0.3">
      <c r="A42" s="31">
        <v>237</v>
      </c>
      <c r="B42" s="27" t="s">
        <v>36</v>
      </c>
      <c r="C42" s="23">
        <v>46177</v>
      </c>
      <c r="D42" s="24">
        <v>46477</v>
      </c>
      <c r="E42" s="60">
        <v>23.4</v>
      </c>
      <c r="F42" s="36" t="s">
        <v>5</v>
      </c>
      <c r="G42" s="28">
        <v>1</v>
      </c>
      <c r="H42" s="69">
        <v>20</v>
      </c>
      <c r="I42" s="4">
        <f t="shared" si="0"/>
        <v>468</v>
      </c>
      <c r="J42" s="4">
        <f>SUM(I42)*52</f>
        <v>24336</v>
      </c>
      <c r="K42" s="29" t="s">
        <v>54</v>
      </c>
      <c r="L42" s="30" t="s">
        <v>54</v>
      </c>
      <c r="M42" s="22" t="s">
        <v>30</v>
      </c>
    </row>
    <row r="43" spans="1:13" x14ac:dyDescent="0.3">
      <c r="A43" s="31">
        <v>203</v>
      </c>
      <c r="B43" s="1" t="s">
        <v>12</v>
      </c>
      <c r="C43" s="23">
        <v>46139</v>
      </c>
      <c r="D43" s="24">
        <v>46477</v>
      </c>
      <c r="E43" s="59">
        <v>23.5</v>
      </c>
      <c r="F43" s="36" t="s">
        <v>6</v>
      </c>
      <c r="G43" s="28">
        <v>1</v>
      </c>
      <c r="H43" s="69">
        <v>1</v>
      </c>
      <c r="I43" s="4">
        <f t="shared" si="0"/>
        <v>23.5</v>
      </c>
      <c r="J43" s="4">
        <f>SUM(I43)*52</f>
        <v>1222</v>
      </c>
      <c r="K43" s="29" t="s">
        <v>54</v>
      </c>
      <c r="L43" s="30" t="s">
        <v>54</v>
      </c>
      <c r="M43" s="22" t="s">
        <v>30</v>
      </c>
    </row>
    <row r="44" spans="1:13" x14ac:dyDescent="0.3">
      <c r="A44" s="31">
        <v>205</v>
      </c>
      <c r="B44" s="1" t="s">
        <v>12</v>
      </c>
      <c r="C44" s="23">
        <v>46130</v>
      </c>
      <c r="D44" s="24">
        <v>46138</v>
      </c>
      <c r="E44" s="59">
        <v>25</v>
      </c>
      <c r="F44" s="36" t="s">
        <v>5</v>
      </c>
      <c r="G44" s="28">
        <v>5</v>
      </c>
      <c r="H44" s="69">
        <v>8</v>
      </c>
      <c r="I44" s="4" t="s">
        <v>54</v>
      </c>
      <c r="J44" s="4" t="s">
        <v>54</v>
      </c>
      <c r="K44" s="29">
        <f>SUM(D44)-C44</f>
        <v>8</v>
      </c>
      <c r="L44" s="53">
        <f>SUM(E44*H44)*K44/7</f>
        <v>228.57142857142858</v>
      </c>
      <c r="M44" s="22" t="s">
        <v>30</v>
      </c>
    </row>
    <row r="45" spans="1:13" x14ac:dyDescent="0.3">
      <c r="A45" s="31">
        <v>212</v>
      </c>
      <c r="B45" s="1" t="s">
        <v>12</v>
      </c>
      <c r="C45" s="23">
        <v>46150</v>
      </c>
      <c r="D45" s="24">
        <v>46178</v>
      </c>
      <c r="E45" s="60">
        <v>23.5</v>
      </c>
      <c r="F45" s="36" t="s">
        <v>5</v>
      </c>
      <c r="G45" s="28">
        <v>1</v>
      </c>
      <c r="H45" s="69">
        <v>9</v>
      </c>
      <c r="I45" s="4">
        <f t="shared" ref="I45:I71" si="5">SUM(E45)*H45</f>
        <v>211.5</v>
      </c>
      <c r="J45" s="4" t="s">
        <v>54</v>
      </c>
      <c r="K45" s="29">
        <f>SUM(D45)-C45</f>
        <v>28</v>
      </c>
      <c r="L45" s="53">
        <f>SUM(E45*H45)*K45/7</f>
        <v>846</v>
      </c>
      <c r="M45" s="22" t="s">
        <v>30</v>
      </c>
    </row>
    <row r="46" spans="1:13" x14ac:dyDescent="0.3">
      <c r="A46" s="31">
        <v>214</v>
      </c>
      <c r="B46" s="1" t="s">
        <v>12</v>
      </c>
      <c r="C46" s="23">
        <v>46150</v>
      </c>
      <c r="D46" s="24">
        <v>46162</v>
      </c>
      <c r="E46" s="60">
        <v>23.5</v>
      </c>
      <c r="F46" s="36" t="s">
        <v>5</v>
      </c>
      <c r="G46" s="28" t="s">
        <v>20</v>
      </c>
      <c r="H46" s="69">
        <v>3</v>
      </c>
      <c r="I46" s="4">
        <f t="shared" si="5"/>
        <v>70.5</v>
      </c>
      <c r="J46" s="4" t="s">
        <v>54</v>
      </c>
      <c r="K46" s="29">
        <f>SUM(D46)-C46</f>
        <v>12</v>
      </c>
      <c r="L46" s="53">
        <f>SUM(E46*H46)*K46/7</f>
        <v>120.85714285714286</v>
      </c>
      <c r="M46" s="22" t="s">
        <v>30</v>
      </c>
    </row>
    <row r="47" spans="1:13" x14ac:dyDescent="0.3">
      <c r="A47" s="31">
        <v>238</v>
      </c>
      <c r="B47" s="1" t="s">
        <v>12</v>
      </c>
      <c r="C47" s="23">
        <v>46177</v>
      </c>
      <c r="D47" s="24">
        <v>46477</v>
      </c>
      <c r="E47" s="60">
        <v>23.5</v>
      </c>
      <c r="F47" s="36" t="s">
        <v>5</v>
      </c>
      <c r="G47" s="28">
        <v>1</v>
      </c>
      <c r="H47" s="69">
        <v>6</v>
      </c>
      <c r="I47" s="4">
        <f t="shared" si="5"/>
        <v>141</v>
      </c>
      <c r="J47" s="4">
        <f>SUM(I47)*52</f>
        <v>7332</v>
      </c>
      <c r="K47" s="4" t="s">
        <v>54</v>
      </c>
      <c r="L47" s="4" t="s">
        <v>54</v>
      </c>
      <c r="M47" s="22" t="s">
        <v>30</v>
      </c>
    </row>
    <row r="48" spans="1:13" s="34" customFormat="1" x14ac:dyDescent="0.3">
      <c r="A48" s="31" t="s">
        <v>70</v>
      </c>
      <c r="B48" s="1" t="s">
        <v>12</v>
      </c>
      <c r="C48" s="23">
        <v>46139</v>
      </c>
      <c r="D48" s="24">
        <v>46198</v>
      </c>
      <c r="E48" s="59">
        <v>25</v>
      </c>
      <c r="F48" s="36" t="s">
        <v>5</v>
      </c>
      <c r="G48" s="28">
        <v>5</v>
      </c>
      <c r="H48" s="69">
        <v>16</v>
      </c>
      <c r="I48" s="4">
        <f t="shared" si="5"/>
        <v>400</v>
      </c>
      <c r="J48" s="4" t="s">
        <v>54</v>
      </c>
      <c r="K48" s="29">
        <f>SUM(D48)-C48</f>
        <v>59</v>
      </c>
      <c r="L48" s="53">
        <f>SUM(E48*H48)*K48/7</f>
        <v>3371.4285714285716</v>
      </c>
      <c r="M48" s="22" t="s">
        <v>30</v>
      </c>
    </row>
    <row r="49" spans="1:13" s="34" customFormat="1" x14ac:dyDescent="0.3">
      <c r="A49" s="31" t="s">
        <v>75</v>
      </c>
      <c r="B49" s="1" t="s">
        <v>12</v>
      </c>
      <c r="C49" s="23">
        <v>46168</v>
      </c>
      <c r="D49" s="24">
        <v>46477</v>
      </c>
      <c r="E49" s="59">
        <v>25</v>
      </c>
      <c r="F49" s="36" t="s">
        <v>5</v>
      </c>
      <c r="G49" s="28">
        <v>5</v>
      </c>
      <c r="H49" s="71">
        <v>16</v>
      </c>
      <c r="I49" s="4">
        <f t="shared" si="5"/>
        <v>400</v>
      </c>
      <c r="J49" s="4" t="s">
        <v>54</v>
      </c>
      <c r="K49" s="29">
        <f>SUM(D49)-C49</f>
        <v>309</v>
      </c>
      <c r="L49" s="53">
        <f>SUM(E49*H49)*K49/7</f>
        <v>17657.142857142859</v>
      </c>
      <c r="M49" s="22" t="s">
        <v>30</v>
      </c>
    </row>
    <row r="50" spans="1:13" x14ac:dyDescent="0.3">
      <c r="A50" s="31" t="s">
        <v>73</v>
      </c>
      <c r="B50" s="27" t="s">
        <v>37</v>
      </c>
      <c r="C50" s="23">
        <v>46163</v>
      </c>
      <c r="D50" s="24">
        <v>46174</v>
      </c>
      <c r="E50" s="60">
        <v>33.869999999999997</v>
      </c>
      <c r="F50" s="36" t="s">
        <v>6</v>
      </c>
      <c r="G50" s="28">
        <v>4</v>
      </c>
      <c r="H50" s="71">
        <v>9</v>
      </c>
      <c r="I50" s="4">
        <f t="shared" si="5"/>
        <v>304.83</v>
      </c>
      <c r="J50" s="4" t="s">
        <v>54</v>
      </c>
      <c r="K50" s="29">
        <f>SUM(D50)-C50</f>
        <v>11</v>
      </c>
      <c r="L50" s="53">
        <f>SUM(E50*H50)*K50/7</f>
        <v>479.01857142857136</v>
      </c>
      <c r="M50" s="22" t="s">
        <v>30</v>
      </c>
    </row>
    <row r="51" spans="1:13" x14ac:dyDescent="0.3">
      <c r="A51" s="31">
        <v>234</v>
      </c>
      <c r="B51" s="27" t="s">
        <v>37</v>
      </c>
      <c r="C51" s="23">
        <v>46163</v>
      </c>
      <c r="D51" s="24">
        <v>46477</v>
      </c>
      <c r="E51" s="60">
        <v>33.869999999999997</v>
      </c>
      <c r="F51" s="36" t="s">
        <v>5</v>
      </c>
      <c r="G51" s="28">
        <v>4</v>
      </c>
      <c r="H51" s="71">
        <v>9</v>
      </c>
      <c r="I51" s="4">
        <f t="shared" si="5"/>
        <v>304.83</v>
      </c>
      <c r="J51" s="4">
        <f>SUM(I51)*52</f>
        <v>15851.16</v>
      </c>
      <c r="K51" s="4" t="s">
        <v>54</v>
      </c>
      <c r="L51" s="4" t="s">
        <v>54</v>
      </c>
      <c r="M51" s="22" t="s">
        <v>30</v>
      </c>
    </row>
    <row r="52" spans="1:13" x14ac:dyDescent="0.3">
      <c r="A52" s="31">
        <v>200</v>
      </c>
      <c r="B52" s="1" t="s">
        <v>8</v>
      </c>
      <c r="C52" s="23">
        <v>46139</v>
      </c>
      <c r="D52" s="24">
        <v>46477</v>
      </c>
      <c r="E52" s="59">
        <v>24.48</v>
      </c>
      <c r="F52" s="36" t="s">
        <v>18</v>
      </c>
      <c r="G52" s="28">
        <v>5</v>
      </c>
      <c r="H52" s="71">
        <v>30</v>
      </c>
      <c r="I52" s="4">
        <f t="shared" si="5"/>
        <v>734.4</v>
      </c>
      <c r="J52" s="4">
        <f>SUM(I52)*52</f>
        <v>38188.799999999996</v>
      </c>
      <c r="K52" s="4" t="s">
        <v>54</v>
      </c>
      <c r="L52" s="4" t="s">
        <v>54</v>
      </c>
      <c r="M52" s="22" t="s">
        <v>30</v>
      </c>
    </row>
    <row r="53" spans="1:13" x14ac:dyDescent="0.3">
      <c r="A53" s="31">
        <v>201</v>
      </c>
      <c r="B53" s="1" t="s">
        <v>8</v>
      </c>
      <c r="C53" s="23">
        <v>46139</v>
      </c>
      <c r="D53" s="24">
        <v>46477</v>
      </c>
      <c r="E53" s="59">
        <v>24.48</v>
      </c>
      <c r="F53" s="36" t="s">
        <v>18</v>
      </c>
      <c r="G53" s="28">
        <v>1</v>
      </c>
      <c r="H53" s="71">
        <v>5</v>
      </c>
      <c r="I53" s="4">
        <f t="shared" si="5"/>
        <v>122.4</v>
      </c>
      <c r="J53" s="4">
        <f>SUM(I53)*52</f>
        <v>6364.8</v>
      </c>
      <c r="K53" s="4" t="s">
        <v>54</v>
      </c>
      <c r="L53" s="4" t="s">
        <v>54</v>
      </c>
      <c r="M53" s="22" t="s">
        <v>30</v>
      </c>
    </row>
    <row r="54" spans="1:13" x14ac:dyDescent="0.3">
      <c r="A54" s="31">
        <v>225</v>
      </c>
      <c r="B54" s="1" t="s">
        <v>8</v>
      </c>
      <c r="C54" s="23">
        <v>46162</v>
      </c>
      <c r="D54" s="24">
        <v>46477</v>
      </c>
      <c r="E54" s="60">
        <v>24.48</v>
      </c>
      <c r="F54" s="36" t="s">
        <v>5</v>
      </c>
      <c r="G54" s="28">
        <v>4</v>
      </c>
      <c r="H54" s="71">
        <v>5</v>
      </c>
      <c r="I54" s="4">
        <f t="shared" si="5"/>
        <v>122.4</v>
      </c>
      <c r="J54" s="4">
        <f>SUM(I54)*52</f>
        <v>6364.8</v>
      </c>
      <c r="K54" s="4" t="s">
        <v>54</v>
      </c>
      <c r="L54" s="4" t="s">
        <v>54</v>
      </c>
      <c r="M54" s="22" t="s">
        <v>30</v>
      </c>
    </row>
    <row r="55" spans="1:13" x14ac:dyDescent="0.3">
      <c r="A55" s="31">
        <v>226</v>
      </c>
      <c r="B55" s="1" t="s">
        <v>8</v>
      </c>
      <c r="C55" s="23">
        <v>46162</v>
      </c>
      <c r="D55" s="24">
        <v>46167</v>
      </c>
      <c r="E55" s="60">
        <v>24.48</v>
      </c>
      <c r="F55" s="36" t="s">
        <v>18</v>
      </c>
      <c r="G55" s="28" t="s">
        <v>20</v>
      </c>
      <c r="H55" s="71">
        <v>4.5</v>
      </c>
      <c r="I55" s="4">
        <f t="shared" si="5"/>
        <v>110.16</v>
      </c>
      <c r="J55" s="4" t="s">
        <v>54</v>
      </c>
      <c r="K55" s="29">
        <f>SUM(D55)-C55</f>
        <v>5</v>
      </c>
      <c r="L55" s="53">
        <f>SUM(E55*H55)*K55/7</f>
        <v>78.685714285714283</v>
      </c>
      <c r="M55" s="22" t="s">
        <v>30</v>
      </c>
    </row>
    <row r="56" spans="1:13" x14ac:dyDescent="0.3">
      <c r="A56" s="55">
        <v>242</v>
      </c>
      <c r="B56" s="1" t="s">
        <v>8</v>
      </c>
      <c r="C56" s="23">
        <v>46183</v>
      </c>
      <c r="D56" s="24">
        <v>46477</v>
      </c>
      <c r="E56" s="57">
        <v>24.48</v>
      </c>
      <c r="F56" s="32" t="s">
        <v>5</v>
      </c>
      <c r="G56" s="22">
        <v>2</v>
      </c>
      <c r="H56" s="69">
        <v>20</v>
      </c>
      <c r="I56" s="4">
        <f t="shared" si="5"/>
        <v>489.6</v>
      </c>
      <c r="J56" s="4">
        <f>SUM(I56)*52</f>
        <v>25459.200000000001</v>
      </c>
      <c r="K56" s="4" t="s">
        <v>54</v>
      </c>
      <c r="L56" s="4" t="s">
        <v>54</v>
      </c>
      <c r="M56" s="22" t="s">
        <v>30</v>
      </c>
    </row>
    <row r="57" spans="1:13" x14ac:dyDescent="0.3">
      <c r="A57" s="55">
        <v>245</v>
      </c>
      <c r="B57" s="1" t="s">
        <v>8</v>
      </c>
      <c r="C57" s="23">
        <v>46189</v>
      </c>
      <c r="D57" s="24">
        <v>46477</v>
      </c>
      <c r="E57" s="57">
        <v>24.48</v>
      </c>
      <c r="F57" s="32" t="s">
        <v>5</v>
      </c>
      <c r="G57" s="22">
        <v>3</v>
      </c>
      <c r="H57" s="69">
        <v>4</v>
      </c>
      <c r="I57" s="4">
        <f t="shared" si="5"/>
        <v>97.92</v>
      </c>
      <c r="J57" s="4">
        <f>SUM(I57)*52</f>
        <v>5091.84</v>
      </c>
      <c r="K57" s="4" t="s">
        <v>54</v>
      </c>
      <c r="L57" s="4" t="s">
        <v>54</v>
      </c>
      <c r="M57" s="22" t="s">
        <v>30</v>
      </c>
    </row>
    <row r="58" spans="1:13" x14ac:dyDescent="0.3">
      <c r="A58" s="55">
        <v>246</v>
      </c>
      <c r="B58" s="1" t="s">
        <v>8</v>
      </c>
      <c r="C58" s="23">
        <v>46190</v>
      </c>
      <c r="D58" s="24">
        <v>46477</v>
      </c>
      <c r="E58" s="57">
        <v>24.48</v>
      </c>
      <c r="F58" s="23" t="s">
        <v>18</v>
      </c>
      <c r="G58" s="25">
        <v>1</v>
      </c>
      <c r="H58" s="69">
        <v>3.75</v>
      </c>
      <c r="I58" s="4">
        <f t="shared" si="5"/>
        <v>91.8</v>
      </c>
      <c r="J58" s="4">
        <f>SUM(I58)*52</f>
        <v>4773.5999999999995</v>
      </c>
      <c r="K58" s="4" t="s">
        <v>54</v>
      </c>
      <c r="L58" s="4" t="s">
        <v>54</v>
      </c>
      <c r="M58" s="22" t="s">
        <v>30</v>
      </c>
    </row>
    <row r="59" spans="1:13" x14ac:dyDescent="0.3">
      <c r="A59" s="55" t="s">
        <v>72</v>
      </c>
      <c r="B59" s="1" t="s">
        <v>8</v>
      </c>
      <c r="C59" s="23">
        <v>46198</v>
      </c>
      <c r="D59" s="24">
        <v>46477</v>
      </c>
      <c r="E59" s="57">
        <v>24.48</v>
      </c>
      <c r="F59" s="23" t="s">
        <v>18</v>
      </c>
      <c r="G59" s="25" t="s">
        <v>20</v>
      </c>
      <c r="H59" s="69">
        <v>9</v>
      </c>
      <c r="I59" s="4">
        <f t="shared" si="5"/>
        <v>220.32</v>
      </c>
      <c r="J59" s="4">
        <f>SUM(I59)*52</f>
        <v>11456.64</v>
      </c>
      <c r="K59" s="4" t="s">
        <v>54</v>
      </c>
      <c r="L59" s="4" t="s">
        <v>54</v>
      </c>
      <c r="M59" s="22" t="s">
        <v>30</v>
      </c>
    </row>
    <row r="60" spans="1:13" x14ac:dyDescent="0.3">
      <c r="A60" s="55">
        <v>198</v>
      </c>
      <c r="B60" s="1" t="s">
        <v>16</v>
      </c>
      <c r="C60" s="23">
        <v>46133</v>
      </c>
      <c r="D60" s="24">
        <v>46477</v>
      </c>
      <c r="E60" s="57">
        <v>24.95</v>
      </c>
      <c r="F60" s="23" t="s">
        <v>5</v>
      </c>
      <c r="G60" s="25">
        <v>5</v>
      </c>
      <c r="H60" s="69">
        <v>22</v>
      </c>
      <c r="I60" s="4">
        <f t="shared" si="5"/>
        <v>548.9</v>
      </c>
      <c r="J60" s="4">
        <f>SUM(I60)*52</f>
        <v>28542.799999999999</v>
      </c>
      <c r="K60" s="4" t="s">
        <v>54</v>
      </c>
      <c r="L60" s="4" t="s">
        <v>54</v>
      </c>
      <c r="M60" s="22" t="s">
        <v>30</v>
      </c>
    </row>
    <row r="61" spans="1:13" x14ac:dyDescent="0.3">
      <c r="A61" s="56" t="s">
        <v>54</v>
      </c>
      <c r="B61" s="1" t="s">
        <v>9</v>
      </c>
      <c r="C61" s="24">
        <v>46129</v>
      </c>
      <c r="D61" s="24">
        <v>46241</v>
      </c>
      <c r="E61" s="61">
        <v>26</v>
      </c>
      <c r="F61" s="2" t="s">
        <v>49</v>
      </c>
      <c r="G61" s="2">
        <v>6</v>
      </c>
      <c r="H61" s="70">
        <v>4</v>
      </c>
      <c r="I61" s="4">
        <f t="shared" si="5"/>
        <v>104</v>
      </c>
      <c r="J61" s="4" t="s">
        <v>54</v>
      </c>
      <c r="K61" s="26">
        <f>SUM(D61)-C61</f>
        <v>112</v>
      </c>
      <c r="L61" s="54">
        <f>SUM(E61*H61)*K61/7</f>
        <v>1664</v>
      </c>
      <c r="M61" s="22" t="s">
        <v>30</v>
      </c>
    </row>
    <row r="62" spans="1:13" x14ac:dyDescent="0.3">
      <c r="A62" s="55">
        <v>207</v>
      </c>
      <c r="B62" s="1" t="s">
        <v>9</v>
      </c>
      <c r="C62" s="23">
        <v>46140</v>
      </c>
      <c r="D62" s="24">
        <v>46477</v>
      </c>
      <c r="E62" s="58">
        <v>26</v>
      </c>
      <c r="F62" s="23" t="s">
        <v>5</v>
      </c>
      <c r="G62" s="25">
        <v>1</v>
      </c>
      <c r="H62" s="69">
        <v>4</v>
      </c>
      <c r="I62" s="4">
        <f t="shared" si="5"/>
        <v>104</v>
      </c>
      <c r="J62" s="4" t="s">
        <v>54</v>
      </c>
      <c r="K62" s="26">
        <f>SUM(D62)-C62</f>
        <v>337</v>
      </c>
      <c r="L62" s="54">
        <f>SUM(E62*H62)*K62/7</f>
        <v>5006.8571428571431</v>
      </c>
      <c r="M62" s="22" t="s">
        <v>30</v>
      </c>
    </row>
    <row r="63" spans="1:13" x14ac:dyDescent="0.3">
      <c r="A63" s="55">
        <v>208</v>
      </c>
      <c r="B63" s="1" t="s">
        <v>9</v>
      </c>
      <c r="C63" s="23">
        <v>46140</v>
      </c>
      <c r="D63" s="24">
        <v>46477</v>
      </c>
      <c r="E63" s="58">
        <v>26</v>
      </c>
      <c r="F63" s="23" t="s">
        <v>5</v>
      </c>
      <c r="G63" s="25">
        <v>1</v>
      </c>
      <c r="H63" s="69">
        <v>6</v>
      </c>
      <c r="I63" s="4">
        <f t="shared" si="5"/>
        <v>156</v>
      </c>
      <c r="J63" s="4">
        <f>SUM(I63)*52</f>
        <v>8112</v>
      </c>
      <c r="K63" s="4" t="s">
        <v>54</v>
      </c>
      <c r="L63" s="4" t="s">
        <v>54</v>
      </c>
      <c r="M63" s="22" t="s">
        <v>30</v>
      </c>
    </row>
    <row r="64" spans="1:13" x14ac:dyDescent="0.3">
      <c r="A64" s="55">
        <v>232</v>
      </c>
      <c r="B64" s="1" t="s">
        <v>9</v>
      </c>
      <c r="C64" s="23">
        <v>46163</v>
      </c>
      <c r="D64" s="24">
        <v>46477</v>
      </c>
      <c r="E64" s="57">
        <v>26</v>
      </c>
      <c r="F64" s="23" t="s">
        <v>18</v>
      </c>
      <c r="G64" s="25">
        <v>1</v>
      </c>
      <c r="H64" s="69">
        <v>17.5</v>
      </c>
      <c r="I64" s="4">
        <f t="shared" si="5"/>
        <v>455</v>
      </c>
      <c r="J64" s="4">
        <f>SUM(I64)*52</f>
        <v>23660</v>
      </c>
      <c r="K64" s="4" t="s">
        <v>54</v>
      </c>
      <c r="L64" s="4" t="s">
        <v>54</v>
      </c>
      <c r="M64" s="22" t="s">
        <v>30</v>
      </c>
    </row>
    <row r="65" spans="1:13" x14ac:dyDescent="0.3">
      <c r="A65" s="55">
        <v>240</v>
      </c>
      <c r="B65" s="1" t="s">
        <v>9</v>
      </c>
      <c r="C65" s="23">
        <v>46176</v>
      </c>
      <c r="D65" s="24">
        <v>46477</v>
      </c>
      <c r="E65" s="57">
        <v>26</v>
      </c>
      <c r="F65" s="32" t="s">
        <v>5</v>
      </c>
      <c r="G65" s="22">
        <v>1</v>
      </c>
      <c r="H65" s="69">
        <v>9</v>
      </c>
      <c r="I65" s="4">
        <f t="shared" si="5"/>
        <v>234</v>
      </c>
      <c r="J65" s="4">
        <f>SUM(I65)*52</f>
        <v>12168</v>
      </c>
      <c r="K65" s="4" t="s">
        <v>54</v>
      </c>
      <c r="L65" s="4" t="s">
        <v>54</v>
      </c>
      <c r="M65" s="22" t="s">
        <v>30</v>
      </c>
    </row>
    <row r="66" spans="1:13" x14ac:dyDescent="0.3">
      <c r="A66" s="55">
        <v>247</v>
      </c>
      <c r="B66" s="1" t="s">
        <v>9</v>
      </c>
      <c r="C66" s="23">
        <v>46203</v>
      </c>
      <c r="D66" s="24">
        <v>46477</v>
      </c>
      <c r="E66" s="57">
        <v>26</v>
      </c>
      <c r="F66" s="23" t="s">
        <v>5</v>
      </c>
      <c r="G66" s="25">
        <v>1</v>
      </c>
      <c r="H66" s="69">
        <v>3</v>
      </c>
      <c r="I66" s="4">
        <f t="shared" si="5"/>
        <v>78</v>
      </c>
      <c r="J66" s="4">
        <f>SUM(I66)*52</f>
        <v>4056</v>
      </c>
      <c r="K66" s="4" t="s">
        <v>54</v>
      </c>
      <c r="L66" s="4" t="s">
        <v>54</v>
      </c>
      <c r="M66" s="22" t="s">
        <v>30</v>
      </c>
    </row>
    <row r="67" spans="1:13" x14ac:dyDescent="0.3">
      <c r="A67" s="55">
        <v>248</v>
      </c>
      <c r="B67" s="1" t="s">
        <v>9</v>
      </c>
      <c r="C67" s="23">
        <v>46203</v>
      </c>
      <c r="D67" s="24">
        <v>46477</v>
      </c>
      <c r="E67" s="57">
        <v>26</v>
      </c>
      <c r="F67" s="23" t="s">
        <v>5</v>
      </c>
      <c r="G67" s="22">
        <v>1</v>
      </c>
      <c r="H67" s="69">
        <v>3</v>
      </c>
      <c r="I67" s="4">
        <f t="shared" si="5"/>
        <v>78</v>
      </c>
      <c r="J67" s="4">
        <f>SUM(I67)*52</f>
        <v>4056</v>
      </c>
      <c r="K67" s="4" t="s">
        <v>54</v>
      </c>
      <c r="L67" s="4" t="s">
        <v>54</v>
      </c>
      <c r="M67" s="22" t="s">
        <v>30</v>
      </c>
    </row>
    <row r="68" spans="1:13" x14ac:dyDescent="0.3">
      <c r="A68" s="55" t="s">
        <v>71</v>
      </c>
      <c r="B68" s="1" t="s">
        <v>9</v>
      </c>
      <c r="C68" s="23">
        <v>46196</v>
      </c>
      <c r="D68" s="24">
        <v>46211</v>
      </c>
      <c r="E68" s="58">
        <v>26</v>
      </c>
      <c r="F68" s="23" t="s">
        <v>67</v>
      </c>
      <c r="G68" s="25">
        <v>1</v>
      </c>
      <c r="H68" s="69">
        <v>18</v>
      </c>
      <c r="I68" s="4">
        <f t="shared" si="5"/>
        <v>468</v>
      </c>
      <c r="J68" s="4" t="s">
        <v>54</v>
      </c>
      <c r="K68" s="26">
        <f>SUM(D68)-C68</f>
        <v>15</v>
      </c>
      <c r="L68" s="54">
        <f>SUM(E68*H68)*K68/7</f>
        <v>1002.8571428571429</v>
      </c>
      <c r="M68" s="22" t="s">
        <v>30</v>
      </c>
    </row>
    <row r="69" spans="1:13" x14ac:dyDescent="0.3">
      <c r="A69" s="55">
        <v>192</v>
      </c>
      <c r="B69" s="1" t="s">
        <v>21</v>
      </c>
      <c r="C69" s="23">
        <v>46122</v>
      </c>
      <c r="D69" s="24">
        <v>46162</v>
      </c>
      <c r="E69" s="57">
        <v>23.85</v>
      </c>
      <c r="F69" s="23" t="s">
        <v>5</v>
      </c>
      <c r="G69" s="25">
        <v>2</v>
      </c>
      <c r="H69" s="69">
        <v>4</v>
      </c>
      <c r="I69" s="4">
        <f t="shared" si="5"/>
        <v>95.4</v>
      </c>
      <c r="J69" s="4" t="s">
        <v>54</v>
      </c>
      <c r="K69" s="26">
        <f>SUM(D69)-C69</f>
        <v>40</v>
      </c>
      <c r="L69" s="54">
        <f>SUM(E69*H69)*K69/7</f>
        <v>545.14285714285711</v>
      </c>
      <c r="M69" s="22" t="s">
        <v>30</v>
      </c>
    </row>
    <row r="70" spans="1:13" x14ac:dyDescent="0.3">
      <c r="A70" s="55">
        <v>193</v>
      </c>
      <c r="B70" s="1" t="s">
        <v>21</v>
      </c>
      <c r="C70" s="23">
        <v>46122</v>
      </c>
      <c r="D70" s="24">
        <v>46162</v>
      </c>
      <c r="E70" s="57">
        <v>23.85</v>
      </c>
      <c r="F70" s="23" t="s">
        <v>5</v>
      </c>
      <c r="G70" s="25">
        <v>2</v>
      </c>
      <c r="H70" s="69">
        <v>4</v>
      </c>
      <c r="I70" s="4">
        <f t="shared" si="5"/>
        <v>95.4</v>
      </c>
      <c r="J70" s="4" t="s">
        <v>54</v>
      </c>
      <c r="K70" s="26">
        <f>SUM(D70)-C70</f>
        <v>40</v>
      </c>
      <c r="L70" s="54">
        <f>SUM(E70*H70)*K70/7</f>
        <v>545.14285714285711</v>
      </c>
      <c r="M70" s="22" t="s">
        <v>30</v>
      </c>
    </row>
    <row r="71" spans="1:13" x14ac:dyDescent="0.3">
      <c r="A71" s="22">
        <v>204</v>
      </c>
      <c r="B71" s="1" t="s">
        <v>21</v>
      </c>
      <c r="C71" s="23">
        <v>46139</v>
      </c>
      <c r="D71" s="24">
        <v>46477</v>
      </c>
      <c r="E71" s="35">
        <v>22.7</v>
      </c>
      <c r="F71" s="23" t="s">
        <v>11</v>
      </c>
      <c r="G71" s="25">
        <v>1</v>
      </c>
      <c r="H71" s="69">
        <v>3</v>
      </c>
      <c r="I71" s="4">
        <f t="shared" si="5"/>
        <v>68.099999999999994</v>
      </c>
      <c r="J71" s="4">
        <f>SUM(I71)*52</f>
        <v>3541.2</v>
      </c>
      <c r="K71" s="4" t="s">
        <v>54</v>
      </c>
      <c r="L71" s="4" t="s">
        <v>54</v>
      </c>
      <c r="M71" s="22" t="s">
        <v>30</v>
      </c>
    </row>
    <row r="72" spans="1:13" x14ac:dyDescent="0.3">
      <c r="G72" s="3"/>
      <c r="H72" s="73"/>
    </row>
    <row r="73" spans="1:13" x14ac:dyDescent="0.3">
      <c r="G73" s="3"/>
      <c r="H73" s="73"/>
    </row>
    <row r="74" spans="1:13" x14ac:dyDescent="0.3">
      <c r="G74" s="3"/>
      <c r="H74" s="73"/>
    </row>
    <row r="75" spans="1:13" s="43" customFormat="1" ht="13.5" x14ac:dyDescent="0.25">
      <c r="A75" s="37" t="s">
        <v>55</v>
      </c>
      <c r="B75" s="38" t="s">
        <v>56</v>
      </c>
      <c r="C75" s="40"/>
      <c r="D75" s="39"/>
      <c r="E75" s="39"/>
      <c r="F75" s="39"/>
      <c r="G75" s="41"/>
      <c r="H75" s="74"/>
      <c r="I75" s="40"/>
      <c r="J75" s="40"/>
      <c r="K75" s="42"/>
      <c r="L75" s="40"/>
    </row>
    <row r="76" spans="1:13" s="49" customFormat="1" ht="13.5" x14ac:dyDescent="0.25">
      <c r="A76" s="44">
        <v>39</v>
      </c>
      <c r="B76" s="45" t="s">
        <v>57</v>
      </c>
      <c r="C76" s="47"/>
      <c r="D76" s="46"/>
      <c r="E76" s="46"/>
      <c r="F76" s="46"/>
      <c r="G76" s="41"/>
      <c r="H76" s="74"/>
      <c r="I76" s="47"/>
      <c r="J76" s="47"/>
      <c r="K76" s="48"/>
      <c r="L76" s="47"/>
    </row>
    <row r="77" spans="1:13" s="49" customFormat="1" ht="14.5" x14ac:dyDescent="0.25">
      <c r="A77" s="44">
        <v>13</v>
      </c>
      <c r="B77" s="45" t="s">
        <v>6</v>
      </c>
      <c r="C77" s="47"/>
      <c r="D77" s="46"/>
      <c r="E77" s="46"/>
      <c r="F77" s="46"/>
      <c r="G77" s="50"/>
      <c r="H77" s="74"/>
      <c r="I77" s="47"/>
      <c r="J77" s="47"/>
      <c r="K77" s="48"/>
      <c r="L77" s="47"/>
    </row>
    <row r="78" spans="1:13" s="49" customFormat="1" ht="13.5" x14ac:dyDescent="0.25">
      <c r="A78" s="44" t="s">
        <v>58</v>
      </c>
      <c r="B78" s="45" t="s">
        <v>59</v>
      </c>
      <c r="C78" s="47"/>
      <c r="D78" s="46"/>
      <c r="E78" s="46"/>
      <c r="F78" s="46"/>
      <c r="G78" s="41"/>
      <c r="H78" s="74"/>
      <c r="I78" s="47"/>
      <c r="J78" s="47"/>
      <c r="K78" s="48"/>
      <c r="L78" s="47"/>
    </row>
    <row r="79" spans="1:13" s="49" customFormat="1" ht="54" x14ac:dyDescent="0.25">
      <c r="A79" s="44" t="s">
        <v>60</v>
      </c>
      <c r="B79" s="45" t="s">
        <v>61</v>
      </c>
      <c r="C79" s="47"/>
      <c r="D79" s="46"/>
      <c r="E79" s="46"/>
      <c r="F79" s="46"/>
      <c r="G79" s="41"/>
      <c r="H79" s="74"/>
      <c r="I79" s="47"/>
      <c r="J79" s="47"/>
      <c r="K79" s="48"/>
      <c r="L79" s="47"/>
    </row>
    <row r="80" spans="1:13" s="49" customFormat="1" ht="13.5" x14ac:dyDescent="0.25">
      <c r="A80" s="44" t="s">
        <v>58</v>
      </c>
      <c r="B80" s="45" t="s">
        <v>62</v>
      </c>
      <c r="C80" s="47"/>
      <c r="D80" s="46"/>
      <c r="E80" s="46"/>
      <c r="F80" s="46"/>
      <c r="G80" s="41"/>
      <c r="H80" s="74"/>
      <c r="I80" s="47"/>
      <c r="J80" s="47"/>
      <c r="K80" s="48"/>
      <c r="L80" s="47"/>
    </row>
    <row r="81" spans="1:12" s="49" customFormat="1" ht="40.5" x14ac:dyDescent="0.25">
      <c r="A81" s="44" t="s">
        <v>63</v>
      </c>
      <c r="B81" s="45" t="s">
        <v>64</v>
      </c>
      <c r="C81" s="47"/>
      <c r="D81" s="46"/>
      <c r="E81" s="46"/>
      <c r="F81" s="46"/>
      <c r="G81" s="41"/>
      <c r="H81" s="74"/>
      <c r="I81" s="47"/>
      <c r="J81" s="47"/>
      <c r="K81" s="48"/>
      <c r="L81" s="47"/>
    </row>
    <row r="82" spans="1:12" s="49" customFormat="1" ht="13.5" x14ac:dyDescent="0.25">
      <c r="A82" s="44" t="s">
        <v>58</v>
      </c>
      <c r="B82" s="51" t="s">
        <v>65</v>
      </c>
      <c r="C82" s="47"/>
      <c r="D82" s="46"/>
      <c r="E82" s="46"/>
      <c r="F82" s="46"/>
      <c r="G82" s="41"/>
      <c r="H82" s="74"/>
      <c r="I82" s="47"/>
      <c r="J82" s="47"/>
      <c r="K82" s="48"/>
      <c r="L82" s="47"/>
    </row>
    <row r="83" spans="1:12" s="49" customFormat="1" ht="40.5" x14ac:dyDescent="0.25">
      <c r="A83" s="44" t="s">
        <v>63</v>
      </c>
      <c r="B83" s="45" t="s">
        <v>66</v>
      </c>
      <c r="C83" s="47"/>
      <c r="D83" s="46"/>
      <c r="E83" s="46"/>
      <c r="F83" s="46"/>
      <c r="G83" s="41"/>
      <c r="H83" s="74"/>
      <c r="I83" s="47"/>
      <c r="J83" s="47"/>
      <c r="K83" s="48"/>
      <c r="L83" s="47"/>
    </row>
    <row r="84" spans="1:12" s="49" customFormat="1" ht="13.5" x14ac:dyDescent="0.25">
      <c r="A84" s="44" t="s">
        <v>58</v>
      </c>
      <c r="B84" s="45" t="s">
        <v>67</v>
      </c>
      <c r="C84" s="47"/>
      <c r="D84" s="46"/>
      <c r="E84" s="46"/>
      <c r="F84" s="46"/>
      <c r="G84" s="41"/>
      <c r="H84" s="74"/>
      <c r="I84" s="47"/>
      <c r="J84" s="47"/>
      <c r="K84" s="48"/>
      <c r="L84" s="47"/>
    </row>
    <row r="85" spans="1:12" s="49" customFormat="1" ht="27" x14ac:dyDescent="0.25">
      <c r="A85" s="45"/>
      <c r="B85" s="45" t="s">
        <v>68</v>
      </c>
      <c r="C85" s="47"/>
      <c r="D85" s="46"/>
      <c r="E85" s="46"/>
      <c r="F85" s="46"/>
      <c r="G85" s="41"/>
      <c r="H85" s="74"/>
      <c r="I85" s="47"/>
      <c r="J85" s="47"/>
      <c r="K85" s="48"/>
      <c r="L85" s="47"/>
    </row>
    <row r="86" spans="1:12" s="49" customFormat="1" ht="60" x14ac:dyDescent="0.3">
      <c r="A86" s="75">
        <v>4</v>
      </c>
      <c r="B86" s="76" t="s">
        <v>80</v>
      </c>
      <c r="C86" s="47"/>
      <c r="D86" s="46"/>
      <c r="E86" s="46"/>
      <c r="F86" s="46"/>
      <c r="G86" s="41"/>
      <c r="H86" s="74"/>
      <c r="I86" s="47"/>
      <c r="J86" s="47"/>
      <c r="K86" s="48"/>
      <c r="L86" s="47"/>
    </row>
  </sheetData>
  <sortState xmlns:xlrd2="http://schemas.microsoft.com/office/spreadsheetml/2017/richdata2" ref="A5:M71">
    <sortCondition ref="B5:B71"/>
  </sortState>
  <phoneticPr fontId="4" type="noConversion"/>
  <conditionalFormatting sqref="A5:A46 A56:A58 A60:A67 A69:A1048576">
    <cfRule type="containsText" dxfId="0" priority="4" operator="containsText" text="V">
      <formula>NOT(ISERROR(SEARCH("V",A5)))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26d4f9-fca5-464a-9f59-196472309a90" xsi:nil="true"/>
    <lcf76f155ced4ddcb4097134ff3c332f xmlns="8f865652-39b8-46de-843f-6b808a99f4d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9E59325DCEB4398A34BEC402EA2B1" ma:contentTypeVersion="15" ma:contentTypeDescription="Create a new document." ma:contentTypeScope="" ma:versionID="2f5d157b55759734b9473f001b4fb13d">
  <xsd:schema xmlns:xsd="http://www.w3.org/2001/XMLSchema" xmlns:xs="http://www.w3.org/2001/XMLSchema" xmlns:p="http://schemas.microsoft.com/office/2006/metadata/properties" xmlns:ns2="8f865652-39b8-46de-843f-6b808a99f4da" xmlns:ns3="4f26d4f9-fca5-464a-9f59-196472309a90" targetNamespace="http://schemas.microsoft.com/office/2006/metadata/properties" ma:root="true" ma:fieldsID="42b4e84b7f8053892bd8c3b5753adc03" ns2:_="" ns3:_="">
    <xsd:import namespace="8f865652-39b8-46de-843f-6b808a99f4da"/>
    <xsd:import namespace="4f26d4f9-fca5-464a-9f59-196472309a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865652-39b8-46de-843f-6b808a99f4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6f4238c-e56c-47f3-bb7f-918e154ea9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26d4f9-fca5-464a-9f59-196472309a9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199a7bf-db86-491b-87f3-9d445aa63106}" ma:internalName="TaxCatchAll" ma:showField="CatchAllData" ma:web="4f26d4f9-fca5-464a-9f59-196472309a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5A4261-2D61-45AD-A924-C4C1E9114C60}">
  <ds:schemaRefs>
    <ds:schemaRef ds:uri="http://schemas.microsoft.com/office/2006/metadata/properties"/>
    <ds:schemaRef ds:uri="http://schemas.microsoft.com/office/infopath/2007/PartnerControls"/>
    <ds:schemaRef ds:uri="4f26d4f9-fca5-464a-9f59-196472309a90"/>
    <ds:schemaRef ds:uri="8f865652-39b8-46de-843f-6b808a99f4da"/>
  </ds:schemaRefs>
</ds:datastoreItem>
</file>

<file path=customXml/itemProps2.xml><?xml version="1.0" encoding="utf-8"?>
<ds:datastoreItem xmlns:ds="http://schemas.openxmlformats.org/officeDocument/2006/customXml" ds:itemID="{E2371624-FD48-42D8-B728-859825422A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865652-39b8-46de-843f-6b808a99f4da"/>
    <ds:schemaRef ds:uri="4f26d4f9-fca5-464a-9f59-196472309a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4F5F53-F565-4753-83B1-97A6694D864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4acd14d-92bb-44d6-bba8-edb3d03813cd}" enabled="0" method="" siteId="{24acd14d-92bb-44d6-bba8-edb3d03813c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Quarter 3</vt:lpstr>
    </vt:vector>
  </TitlesOfParts>
  <Company>Staffordshire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Kinvig-Jenkinson, Clare (F&amp;R)</dc:creator>
  <cp:lastModifiedBy>Kinvig-Jenkinson, Clare (F&amp;R)</cp:lastModifiedBy>
  <dcterms:created xsi:type="dcterms:W3CDTF">2026-05-15T11:40:14Z</dcterms:created>
  <dcterms:modified xsi:type="dcterms:W3CDTF">2026-07-09T09:02:41Z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0x010100DE79E59325DCEB4398A34BEC402EA2B1</vt:lpwstr>
  </property>
  <property fmtid="{D5CDD505-2E9C-101B-9397-08002B2CF9AE}" pid="3" name="MediaServiceImageTags">
    <vt:lpwstr/>
  </property>
</Properties>
</file>