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ffordshire.sharepoint.com/sites/Procurement3/CPLIV-PC1.4/IA3441 Children Community Support Framework CKJ/29 Contract Management/Quarter reports/"/>
    </mc:Choice>
  </mc:AlternateContent>
  <xr:revisionPtr revIDLastSave="422" documentId="8_{A4E0A708-ECB2-497F-B510-17857125FFA6}" xr6:coauthVersionLast="47" xr6:coauthVersionMax="47" xr10:uidLastSave="{69F29B9F-1DE3-41AB-B028-526FFD595A96}"/>
  <bookViews>
    <workbookView xWindow="-110" yWindow="-110" windowWidth="19420" windowHeight="10300" xr2:uid="{3BF006E6-0C80-4431-88D1-412354C5E4CF}"/>
  </bookViews>
  <sheets>
    <sheet name="Quarter 2" sheetId="1" r:id="rId1"/>
  </sheets>
  <definedNames>
    <definedName name="_xlnm._FilterDatabase" localSheetId="0" hidden="1">'Quarter 2'!$A$4:$M$4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12" i="1" l="1"/>
  <c r="L12" i="1" s="1"/>
  <c r="K33" i="1"/>
  <c r="L33" i="1" s="1"/>
  <c r="K21" i="1"/>
  <c r="L21" i="1" s="1"/>
  <c r="K50" i="1"/>
  <c r="L50" i="1" s="1"/>
  <c r="K54" i="1"/>
  <c r="L54" i="1" s="1"/>
  <c r="K57" i="1"/>
  <c r="L57" i="1" s="1"/>
  <c r="K53" i="1"/>
  <c r="L53" i="1" s="1"/>
  <c r="K62" i="1"/>
  <c r="L62" i="1" s="1"/>
  <c r="I51" i="1"/>
  <c r="J51" i="1" s="1"/>
  <c r="I9" i="1"/>
  <c r="J9" i="1" s="1"/>
  <c r="I8" i="1"/>
  <c r="J8" i="1" s="1"/>
  <c r="I13" i="1"/>
  <c r="J13" i="1" s="1"/>
  <c r="I11" i="1"/>
  <c r="J11" i="1" s="1"/>
  <c r="I5" i="1"/>
  <c r="J5" i="1" s="1"/>
  <c r="I17" i="1"/>
  <c r="J17" i="1" s="1"/>
  <c r="I16" i="1"/>
  <c r="J16" i="1" s="1"/>
  <c r="I12" i="1"/>
  <c r="I20" i="1"/>
  <c r="J20" i="1" s="1"/>
  <c r="I18" i="1"/>
  <c r="J18" i="1" s="1"/>
  <c r="I24" i="1"/>
  <c r="J24" i="1" s="1"/>
  <c r="I7" i="1"/>
  <c r="J7" i="1" s="1"/>
  <c r="I15" i="1"/>
  <c r="J15" i="1" s="1"/>
  <c r="I33" i="1"/>
  <c r="I27" i="1"/>
  <c r="J27" i="1" s="1"/>
  <c r="I14" i="1"/>
  <c r="J14" i="1" s="1"/>
  <c r="I19" i="1"/>
  <c r="J19" i="1" s="1"/>
  <c r="I21" i="1"/>
  <c r="I31" i="1"/>
  <c r="J31" i="1" s="1"/>
  <c r="I25" i="1"/>
  <c r="J25" i="1" s="1"/>
  <c r="I30" i="1"/>
  <c r="J30" i="1" s="1"/>
  <c r="I37" i="1"/>
  <c r="J37" i="1" s="1"/>
  <c r="I28" i="1"/>
  <c r="J28" i="1" s="1"/>
  <c r="I10" i="1"/>
  <c r="J10" i="1" s="1"/>
  <c r="I44" i="1"/>
  <c r="J44" i="1" s="1"/>
  <c r="I47" i="1"/>
  <c r="J47" i="1" s="1"/>
  <c r="I46" i="1"/>
  <c r="J46" i="1" s="1"/>
  <c r="I32" i="1"/>
  <c r="J32" i="1" s="1"/>
  <c r="I48" i="1"/>
  <c r="J48" i="1" s="1"/>
  <c r="I43" i="1"/>
  <c r="J43" i="1" s="1"/>
  <c r="I42" i="1"/>
  <c r="J42" i="1" s="1"/>
  <c r="I45" i="1"/>
  <c r="J45" i="1" s="1"/>
  <c r="I55" i="1"/>
  <c r="J55" i="1" s="1"/>
  <c r="I29" i="1"/>
  <c r="J29" i="1" s="1"/>
  <c r="I50" i="1"/>
  <c r="I54" i="1"/>
  <c r="I57" i="1"/>
  <c r="I59" i="1"/>
  <c r="J59" i="1" s="1"/>
  <c r="I74" i="1"/>
  <c r="I73" i="1"/>
  <c r="I22" i="1"/>
  <c r="I65" i="1"/>
  <c r="I75" i="1"/>
  <c r="I58" i="1"/>
  <c r="I41" i="1"/>
  <c r="I6" i="1"/>
  <c r="I49" i="1"/>
  <c r="I26" i="1"/>
  <c r="I35" i="1"/>
  <c r="I40" i="1"/>
  <c r="I39" i="1"/>
  <c r="I52" i="1"/>
  <c r="I76" i="1"/>
  <c r="I69" i="1"/>
  <c r="I23" i="1"/>
  <c r="I38" i="1"/>
  <c r="I71" i="1"/>
  <c r="I68" i="1"/>
  <c r="I36" i="1"/>
  <c r="I34" i="1"/>
  <c r="I53" i="1"/>
  <c r="I56" i="1"/>
  <c r="J56" i="1" s="1"/>
  <c r="I61" i="1"/>
  <c r="J61" i="1" s="1"/>
  <c r="I60" i="1"/>
  <c r="J60" i="1" s="1"/>
  <c r="I70" i="1"/>
  <c r="J70" i="1" s="1"/>
  <c r="I62" i="1"/>
  <c r="I72" i="1"/>
  <c r="J72" i="1" s="1"/>
  <c r="I67" i="1"/>
  <c r="J67" i="1" s="1"/>
  <c r="I63" i="1"/>
  <c r="J63" i="1" s="1"/>
  <c r="I64" i="1"/>
  <c r="J64" i="1" s="1"/>
  <c r="I66" i="1"/>
  <c r="J66" i="1" s="1"/>
</calcChain>
</file>

<file path=xl/sharedStrings.xml><?xml version="1.0" encoding="utf-8"?>
<sst xmlns="http://schemas.openxmlformats.org/spreadsheetml/2006/main" count="486" uniqueCount="85">
  <si>
    <t>LOT</t>
  </si>
  <si>
    <t>Supplier Name</t>
  </si>
  <si>
    <t>Hours</t>
  </si>
  <si>
    <t>Quarter</t>
  </si>
  <si>
    <t xml:space="preserve">Period </t>
  </si>
  <si>
    <t>Weekly</t>
  </si>
  <si>
    <t>Term Time &amp; Holidays</t>
  </si>
  <si>
    <t>Monthly</t>
  </si>
  <si>
    <t>Holidays</t>
  </si>
  <si>
    <t xml:space="preserve">3 Angels Complex Care </t>
  </si>
  <si>
    <t xml:space="preserve">AMG Nursing and Care Services </t>
  </si>
  <si>
    <t>360 Community Care Ltd</t>
  </si>
  <si>
    <t xml:space="preserve">Doves Care and Support Ltd </t>
  </si>
  <si>
    <t>Healthcare 1st choice</t>
  </si>
  <si>
    <t xml:space="preserve">Lotus Care services Ltd </t>
  </si>
  <si>
    <t>Monarch Inc.Ltd T/A Yanah Care</t>
  </si>
  <si>
    <t xml:space="preserve">Pure Care Support </t>
  </si>
  <si>
    <t xml:space="preserve">Saddlebrook Healthcare Ltd </t>
  </si>
  <si>
    <t>Price Per Hour</t>
  </si>
  <si>
    <t>January 2026 to March 2026</t>
  </si>
  <si>
    <t>1 &amp; 3</t>
  </si>
  <si>
    <t>Daily</t>
  </si>
  <si>
    <t>Every other week</t>
  </si>
  <si>
    <t>Short term holiday</t>
  </si>
  <si>
    <t xml:space="preserve">Healthcare 1st Choice </t>
  </si>
  <si>
    <t xml:space="preserve">Fortnightly </t>
  </si>
  <si>
    <t xml:space="preserve">Optimal Healthcare </t>
  </si>
  <si>
    <t>Care UK Living Ltd</t>
  </si>
  <si>
    <t>Care Bridge Specialists</t>
  </si>
  <si>
    <t xml:space="preserve">Mediline Home Care Ltd </t>
  </si>
  <si>
    <t xml:space="preserve">Freedom Support Ltd </t>
  </si>
  <si>
    <t xml:space="preserve">Living Waters Services Ltd </t>
  </si>
  <si>
    <t xml:space="preserve">Rainbow Care Solutions Ltd </t>
  </si>
  <si>
    <t>Start date</t>
  </si>
  <si>
    <t>Estimated Weekly cost</t>
  </si>
  <si>
    <t>Estimated Yearly Cost (when no end date within the Quarter awarded)</t>
  </si>
  <si>
    <t xml:space="preserve">End date </t>
  </si>
  <si>
    <t>Days</t>
  </si>
  <si>
    <t>Actual</t>
  </si>
  <si>
    <t xml:space="preserve">Standard / Competed </t>
  </si>
  <si>
    <t>Hours per week (averaged where applicable)</t>
  </si>
  <si>
    <t>Standard</t>
  </si>
  <si>
    <t>N/A</t>
  </si>
  <si>
    <t>179 V1</t>
  </si>
  <si>
    <t>179 V2</t>
  </si>
  <si>
    <t>179 V3</t>
  </si>
  <si>
    <t>85 V1</t>
  </si>
  <si>
    <t xml:space="preserve">JBL </t>
  </si>
  <si>
    <t>ZB</t>
  </si>
  <si>
    <t>EB</t>
  </si>
  <si>
    <t>GB</t>
  </si>
  <si>
    <t>MC</t>
  </si>
  <si>
    <t>AD</t>
  </si>
  <si>
    <t>TropE</t>
  </si>
  <si>
    <t>TobE</t>
  </si>
  <si>
    <t>TF</t>
  </si>
  <si>
    <t>NH</t>
  </si>
  <si>
    <t>LeH</t>
  </si>
  <si>
    <t>LayH</t>
  </si>
  <si>
    <t>TheM</t>
  </si>
  <si>
    <t>ThoM</t>
  </si>
  <si>
    <t>FN</t>
  </si>
  <si>
    <t>BST</t>
  </si>
  <si>
    <t>ET</t>
  </si>
  <si>
    <t>DW</t>
  </si>
  <si>
    <t>SW</t>
  </si>
  <si>
    <t>Optimal Healthcare</t>
  </si>
  <si>
    <t>Weeks</t>
  </si>
  <si>
    <t>KEY</t>
  </si>
  <si>
    <t>Term Time</t>
  </si>
  <si>
    <t>Exact</t>
  </si>
  <si>
    <t xml:space="preserve">Weekly </t>
  </si>
  <si>
    <t>Hours *12 then Divided by 52</t>
  </si>
  <si>
    <t xml:space="preserve">Monthly </t>
  </si>
  <si>
    <t>Hours diveided by 3.5</t>
  </si>
  <si>
    <t>Fortnightly</t>
  </si>
  <si>
    <t>One off Hours</t>
  </si>
  <si>
    <t>V = Variation to original call off within Quarter</t>
  </si>
  <si>
    <t>A &amp; B numerical continuation admin error</t>
  </si>
  <si>
    <t>VOID</t>
  </si>
  <si>
    <t xml:space="preserve">LOT 6 Fixed Max Hours of 64 total &amp; max 4 per week (2 to 4 hours is the average) Maximum used for estimated total value </t>
  </si>
  <si>
    <t>See Key</t>
  </si>
  <si>
    <t xml:space="preserve">COA / Ref Number </t>
  </si>
  <si>
    <t>Care Supreme Ltd</t>
  </si>
  <si>
    <t>Action for Children Services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</si>
</sst>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£&quot;#,##0.00;\-&quot;£&quot;#,##0.00"/>
    <numFmt numFmtId="44" formatCode="_-&quot;£&quot;* #,##0.00_-;\-&quot;£&quot;* #,##0.00_-;_-&quot;£&quot;* &quot;-&quot;??_-;_-@_-"/>
    <numFmt numFmtId="164" formatCode="&quot;£&quot;#,##0.00"/>
  </numFmts>
  <fonts count="6" x14ac:knownFonts="1">
    <font>
      <sz val="12"/>
      <color theme="1"/>
      <name val="Verdana"/>
      <family val="2"/>
    </font>
    <font>
      <b/>
      <sz val="12"/>
      <color theme="1"/>
      <name val="Verdana"/>
      <family val="2"/>
    </font>
    <font>
      <sz val="12"/>
      <name val="Verdana"/>
      <family val="2"/>
    </font>
    <font>
      <sz val="12"/>
      <name val="Aptos Narrow"/>
      <family val="2"/>
      <scheme val="minor"/>
    </font>
    <font>
      <sz val="8"/>
      <name val="Verdana"/>
      <family val="2"/>
    </font>
    <font>
      <b/>
      <sz val="1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7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7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2" fontId="0" fillId="0" borderId="1" xfId="0" applyNumberForma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07CA0-C4F7-423D-9968-4A14FFAD07FF}">
  <dimension ref="A1:M93"/>
  <sheetViews>
    <sheetView tabSelected="1" zoomScale="50" zoomScaleNormal="50" workbookViewId="0">
      <pane xSplit="2" ySplit="4" topLeftCell="C10" activePane="bottomRight" state="frozen"/>
      <selection pane="topRight" activeCell="C1" sqref="C1"/>
      <selection pane="bottomLeft" activeCell="A5" sqref="A5"/>
      <selection pane="bottomRight" activeCell="L50" sqref="L50"/>
    </sheetView>
  </sheetViews>
  <sheetFormatPr defaultRowHeight="15" x14ac:dyDescent="0.3"/>
  <cols>
    <col min="1" max="1" width="9.06640625" style="22"/>
    <col min="2" max="2" width="30.9296875" style="23" customWidth="1"/>
    <col min="3" max="4" width="12.3984375" style="22" customWidth="1"/>
    <col min="5" max="5" width="9.06640625" style="22"/>
    <col min="6" max="6" width="24.1328125" style="22" customWidth="1"/>
    <col min="7" max="7" width="9.06640625" style="22"/>
    <col min="8" max="8" width="17.86328125" style="24" customWidth="1"/>
    <col min="9" max="9" width="13.73046875" style="24" customWidth="1"/>
    <col min="10" max="10" width="18.53125" style="24" customWidth="1"/>
    <col min="11" max="11" width="9.06640625" style="24"/>
    <col min="12" max="12" width="20.73046875" style="24" customWidth="1"/>
    <col min="13" max="13" width="20.9296875" style="24" customWidth="1"/>
  </cols>
  <sheetData>
    <row r="1" spans="1:13" s="1" customFormat="1" x14ac:dyDescent="0.3">
      <c r="A1" s="4"/>
      <c r="B1" s="2" t="s">
        <v>3</v>
      </c>
      <c r="C1" s="30">
        <v>2</v>
      </c>
      <c r="D1" s="3"/>
      <c r="E1" s="10"/>
      <c r="F1" s="10"/>
      <c r="G1" s="10"/>
      <c r="H1" s="4"/>
      <c r="I1" s="4"/>
      <c r="J1" s="4"/>
      <c r="K1" s="4"/>
      <c r="L1" s="4"/>
      <c r="M1" s="4"/>
    </row>
    <row r="2" spans="1:13" s="1" customFormat="1" ht="45" x14ac:dyDescent="0.3">
      <c r="A2" s="10"/>
      <c r="B2" s="2" t="s">
        <v>4</v>
      </c>
      <c r="C2" s="30" t="s">
        <v>19</v>
      </c>
      <c r="D2" s="3"/>
      <c r="E2" s="10"/>
      <c r="F2" s="10"/>
      <c r="G2" s="10"/>
      <c r="H2" s="4"/>
      <c r="I2" s="4"/>
      <c r="J2" s="4"/>
      <c r="K2" s="4"/>
      <c r="L2" s="4"/>
      <c r="M2" s="4"/>
    </row>
    <row r="4" spans="1:13" s="33" customFormat="1" ht="60" x14ac:dyDescent="0.3">
      <c r="A4" s="30" t="s">
        <v>82</v>
      </c>
      <c r="B4" s="30" t="s">
        <v>1</v>
      </c>
      <c r="C4" s="30" t="s">
        <v>33</v>
      </c>
      <c r="D4" s="30" t="s">
        <v>36</v>
      </c>
      <c r="E4" s="30" t="s">
        <v>18</v>
      </c>
      <c r="F4" s="30" t="s">
        <v>2</v>
      </c>
      <c r="G4" s="30" t="s">
        <v>0</v>
      </c>
      <c r="H4" s="30" t="s">
        <v>40</v>
      </c>
      <c r="I4" s="30" t="s">
        <v>34</v>
      </c>
      <c r="J4" s="30" t="s">
        <v>35</v>
      </c>
      <c r="K4" s="30" t="s">
        <v>37</v>
      </c>
      <c r="L4" s="31" t="s">
        <v>38</v>
      </c>
      <c r="M4" s="32" t="s">
        <v>39</v>
      </c>
    </row>
    <row r="5" spans="1:13" s="5" customFormat="1" ht="16" x14ac:dyDescent="0.4">
      <c r="A5" s="9">
        <v>145</v>
      </c>
      <c r="B5" s="6" t="s">
        <v>29</v>
      </c>
      <c r="C5" s="25">
        <v>46032</v>
      </c>
      <c r="D5" s="14" t="s">
        <v>42</v>
      </c>
      <c r="E5" s="37">
        <v>26.9</v>
      </c>
      <c r="F5" s="9" t="s">
        <v>5</v>
      </c>
      <c r="G5" s="8">
        <v>1</v>
      </c>
      <c r="H5" s="13">
        <v>3.5</v>
      </c>
      <c r="I5" s="12">
        <f>SUM(E5)*H5</f>
        <v>94.149999999999991</v>
      </c>
      <c r="J5" s="19">
        <f>SUM(I5)*52</f>
        <v>4895.7999999999993</v>
      </c>
      <c r="K5" s="14" t="s">
        <v>42</v>
      </c>
      <c r="L5" s="14" t="s">
        <v>42</v>
      </c>
      <c r="M5" s="17" t="s">
        <v>41</v>
      </c>
    </row>
    <row r="6" spans="1:13" s="5" customFormat="1" ht="16" x14ac:dyDescent="0.4">
      <c r="A6" s="20" t="s">
        <v>54</v>
      </c>
      <c r="B6" s="21" t="s">
        <v>66</v>
      </c>
      <c r="C6" s="38">
        <v>46032</v>
      </c>
      <c r="D6" s="20" t="s">
        <v>81</v>
      </c>
      <c r="E6" s="16">
        <v>27.5</v>
      </c>
      <c r="F6" s="20">
        <v>64</v>
      </c>
      <c r="G6" s="20">
        <v>6</v>
      </c>
      <c r="H6" s="36">
        <v>4</v>
      </c>
      <c r="I6" s="27">
        <f>SUM(E6*F6)</f>
        <v>1760</v>
      </c>
      <c r="J6" s="14" t="s">
        <v>42</v>
      </c>
      <c r="K6" s="14" t="s">
        <v>42</v>
      </c>
      <c r="L6" s="14" t="s">
        <v>42</v>
      </c>
      <c r="M6" s="17" t="s">
        <v>41</v>
      </c>
    </row>
    <row r="7" spans="1:13" s="5" customFormat="1" ht="16" x14ac:dyDescent="0.4">
      <c r="A7" s="9">
        <v>154</v>
      </c>
      <c r="B7" s="6" t="s">
        <v>26</v>
      </c>
      <c r="C7" s="25">
        <v>46033</v>
      </c>
      <c r="D7" s="14" t="s">
        <v>42</v>
      </c>
      <c r="E7" s="37">
        <v>25</v>
      </c>
      <c r="F7" s="25" t="s">
        <v>6</v>
      </c>
      <c r="G7" s="8">
        <v>5</v>
      </c>
      <c r="H7" s="13">
        <v>7.5</v>
      </c>
      <c r="I7" s="12">
        <f t="shared" ref="I7:I21" si="0">SUM(E7)*H7</f>
        <v>187.5</v>
      </c>
      <c r="J7" s="19">
        <f>SUM(I7)*52</f>
        <v>9750</v>
      </c>
      <c r="K7" s="14" t="s">
        <v>42</v>
      </c>
      <c r="L7" s="14" t="s">
        <v>42</v>
      </c>
      <c r="M7" s="17" t="s">
        <v>41</v>
      </c>
    </row>
    <row r="8" spans="1:13" s="5" customFormat="1" ht="16" x14ac:dyDescent="0.4">
      <c r="A8" s="9">
        <v>121</v>
      </c>
      <c r="B8" s="6" t="s">
        <v>30</v>
      </c>
      <c r="C8" s="25">
        <v>46034</v>
      </c>
      <c r="D8" s="14" t="s">
        <v>42</v>
      </c>
      <c r="E8" s="37">
        <v>28.25</v>
      </c>
      <c r="F8" s="25" t="s">
        <v>6</v>
      </c>
      <c r="G8" s="8">
        <v>1</v>
      </c>
      <c r="H8" s="13">
        <v>7.5</v>
      </c>
      <c r="I8" s="12">
        <f t="shared" si="0"/>
        <v>211.875</v>
      </c>
      <c r="J8" s="19">
        <f>SUM(I8)*52</f>
        <v>11017.5</v>
      </c>
      <c r="K8" s="14" t="s">
        <v>42</v>
      </c>
      <c r="L8" s="14" t="s">
        <v>42</v>
      </c>
      <c r="M8" s="17" t="s">
        <v>41</v>
      </c>
    </row>
    <row r="9" spans="1:13" s="5" customFormat="1" ht="16" x14ac:dyDescent="0.4">
      <c r="A9" s="9">
        <v>101</v>
      </c>
      <c r="B9" s="6" t="s">
        <v>26</v>
      </c>
      <c r="C9" s="25">
        <v>46034</v>
      </c>
      <c r="D9" s="14" t="s">
        <v>42</v>
      </c>
      <c r="E9" s="37">
        <v>25</v>
      </c>
      <c r="F9" s="25" t="s">
        <v>5</v>
      </c>
      <c r="G9" s="8">
        <v>5</v>
      </c>
      <c r="H9" s="13">
        <v>5</v>
      </c>
      <c r="I9" s="12">
        <f t="shared" si="0"/>
        <v>125</v>
      </c>
      <c r="J9" s="19">
        <f>SUM(I9)*52</f>
        <v>6500</v>
      </c>
      <c r="K9" s="14" t="s">
        <v>42</v>
      </c>
      <c r="L9" s="14" t="s">
        <v>42</v>
      </c>
      <c r="M9" s="17" t="s">
        <v>41</v>
      </c>
    </row>
    <row r="10" spans="1:13" s="5" customFormat="1" ht="16" x14ac:dyDescent="0.4">
      <c r="A10" s="9">
        <v>168</v>
      </c>
      <c r="B10" s="6" t="s">
        <v>16</v>
      </c>
      <c r="C10" s="25">
        <v>46037</v>
      </c>
      <c r="D10" s="14" t="s">
        <v>42</v>
      </c>
      <c r="E10" s="37">
        <v>24.48</v>
      </c>
      <c r="F10" s="25" t="s">
        <v>5</v>
      </c>
      <c r="G10" s="8">
        <v>1</v>
      </c>
      <c r="H10" s="13">
        <v>30</v>
      </c>
      <c r="I10" s="12">
        <f t="shared" si="0"/>
        <v>734.4</v>
      </c>
      <c r="J10" s="19">
        <f>SUM(I10)*52</f>
        <v>38188.799999999996</v>
      </c>
      <c r="K10" s="14" t="s">
        <v>42</v>
      </c>
      <c r="L10" s="14" t="s">
        <v>42</v>
      </c>
      <c r="M10" s="18"/>
    </row>
    <row r="11" spans="1:13" s="5" customFormat="1" ht="16" x14ac:dyDescent="0.4">
      <c r="A11" s="9">
        <v>144</v>
      </c>
      <c r="B11" s="6" t="s">
        <v>16</v>
      </c>
      <c r="C11" s="25">
        <v>46039</v>
      </c>
      <c r="D11" s="14" t="s">
        <v>42</v>
      </c>
      <c r="E11" s="37">
        <v>24.48</v>
      </c>
      <c r="F11" s="9" t="s">
        <v>5</v>
      </c>
      <c r="G11" s="8">
        <v>1</v>
      </c>
      <c r="H11" s="13">
        <v>3</v>
      </c>
      <c r="I11" s="12">
        <f t="shared" si="0"/>
        <v>73.44</v>
      </c>
      <c r="J11" s="19">
        <f>SUM(I11)*52</f>
        <v>3818.88</v>
      </c>
      <c r="K11" s="14" t="s">
        <v>42</v>
      </c>
      <c r="L11" s="14" t="s">
        <v>42</v>
      </c>
      <c r="M11" s="17" t="s">
        <v>41</v>
      </c>
    </row>
    <row r="12" spans="1:13" s="5" customFormat="1" ht="16" x14ac:dyDescent="0.4">
      <c r="A12" s="9">
        <v>150</v>
      </c>
      <c r="B12" s="6" t="s">
        <v>11</v>
      </c>
      <c r="C12" s="25">
        <v>46043</v>
      </c>
      <c r="D12" s="25">
        <v>46050</v>
      </c>
      <c r="E12" s="37">
        <v>31.99</v>
      </c>
      <c r="F12" s="9" t="s">
        <v>5</v>
      </c>
      <c r="G12" s="8">
        <v>3</v>
      </c>
      <c r="H12" s="13">
        <v>49</v>
      </c>
      <c r="I12" s="12">
        <f t="shared" si="0"/>
        <v>1567.51</v>
      </c>
      <c r="J12" s="14" t="s">
        <v>42</v>
      </c>
      <c r="K12" s="15">
        <f>D12-C12</f>
        <v>7</v>
      </c>
      <c r="L12" s="16">
        <f>SUM(E12*H12)*K12/7</f>
        <v>1567.51</v>
      </c>
      <c r="M12" s="17" t="s">
        <v>41</v>
      </c>
    </row>
    <row r="13" spans="1:13" s="5" customFormat="1" ht="16" x14ac:dyDescent="0.4">
      <c r="A13" s="9">
        <v>143</v>
      </c>
      <c r="B13" s="6" t="s">
        <v>16</v>
      </c>
      <c r="C13" s="25">
        <v>46046</v>
      </c>
      <c r="D13" s="14" t="s">
        <v>42</v>
      </c>
      <c r="E13" s="37">
        <v>24.48</v>
      </c>
      <c r="F13" s="25" t="s">
        <v>6</v>
      </c>
      <c r="G13" s="8">
        <v>1</v>
      </c>
      <c r="H13" s="13">
        <v>13.5</v>
      </c>
      <c r="I13" s="12">
        <f t="shared" si="0"/>
        <v>330.48</v>
      </c>
      <c r="J13" s="19">
        <f t="shared" ref="J13:J20" si="1">SUM(I13)*52</f>
        <v>17184.96</v>
      </c>
      <c r="K13" s="14" t="s">
        <v>42</v>
      </c>
      <c r="L13" s="14" t="s">
        <v>42</v>
      </c>
      <c r="M13" s="17" t="s">
        <v>41</v>
      </c>
    </row>
    <row r="14" spans="1:13" s="5" customFormat="1" ht="16" x14ac:dyDescent="0.4">
      <c r="A14" s="9">
        <v>158</v>
      </c>
      <c r="B14" s="6" t="s">
        <v>16</v>
      </c>
      <c r="C14" s="25">
        <v>46046</v>
      </c>
      <c r="D14" s="14" t="s">
        <v>42</v>
      </c>
      <c r="E14" s="37">
        <v>24.48</v>
      </c>
      <c r="F14" s="9" t="s">
        <v>5</v>
      </c>
      <c r="G14" s="8" t="s">
        <v>20</v>
      </c>
      <c r="H14" s="13">
        <v>9</v>
      </c>
      <c r="I14" s="12">
        <f t="shared" si="0"/>
        <v>220.32</v>
      </c>
      <c r="J14" s="19">
        <f t="shared" si="1"/>
        <v>11456.64</v>
      </c>
      <c r="K14" s="14" t="s">
        <v>42</v>
      </c>
      <c r="L14" s="14" t="s">
        <v>42</v>
      </c>
      <c r="M14" s="17" t="s">
        <v>41</v>
      </c>
    </row>
    <row r="15" spans="1:13" s="5" customFormat="1" ht="16" x14ac:dyDescent="0.4">
      <c r="A15" s="9">
        <v>155</v>
      </c>
      <c r="B15" s="6" t="s">
        <v>17</v>
      </c>
      <c r="C15" s="25">
        <v>46048</v>
      </c>
      <c r="D15" s="14" t="s">
        <v>42</v>
      </c>
      <c r="E15" s="37">
        <v>29</v>
      </c>
      <c r="F15" s="25" t="s">
        <v>6</v>
      </c>
      <c r="G15" s="8">
        <v>2</v>
      </c>
      <c r="H15" s="13">
        <v>4.875</v>
      </c>
      <c r="I15" s="12">
        <f t="shared" si="0"/>
        <v>141.375</v>
      </c>
      <c r="J15" s="19">
        <f t="shared" si="1"/>
        <v>7351.5</v>
      </c>
      <c r="K15" s="14" t="s">
        <v>42</v>
      </c>
      <c r="L15" s="14" t="s">
        <v>42</v>
      </c>
      <c r="M15" s="17" t="s">
        <v>41</v>
      </c>
    </row>
    <row r="16" spans="1:13" s="5" customFormat="1" ht="16" x14ac:dyDescent="0.4">
      <c r="A16" s="9">
        <v>149</v>
      </c>
      <c r="B16" s="6" t="s">
        <v>27</v>
      </c>
      <c r="C16" s="25">
        <v>46050</v>
      </c>
      <c r="D16" s="14" t="s">
        <v>42</v>
      </c>
      <c r="E16" s="37">
        <v>23</v>
      </c>
      <c r="F16" s="9" t="s">
        <v>7</v>
      </c>
      <c r="G16" s="8">
        <v>1</v>
      </c>
      <c r="H16" s="13">
        <v>3</v>
      </c>
      <c r="I16" s="12">
        <f t="shared" si="0"/>
        <v>69</v>
      </c>
      <c r="J16" s="19">
        <f t="shared" si="1"/>
        <v>3588</v>
      </c>
      <c r="K16" s="14" t="s">
        <v>42</v>
      </c>
      <c r="L16" s="14" t="s">
        <v>42</v>
      </c>
      <c r="M16" s="17" t="s">
        <v>41</v>
      </c>
    </row>
    <row r="17" spans="1:13" s="5" customFormat="1" ht="16" x14ac:dyDescent="0.4">
      <c r="A17" s="9">
        <v>146</v>
      </c>
      <c r="B17" s="6" t="s">
        <v>27</v>
      </c>
      <c r="C17" s="25">
        <v>46051</v>
      </c>
      <c r="D17" s="14" t="s">
        <v>42</v>
      </c>
      <c r="E17" s="37">
        <v>23</v>
      </c>
      <c r="F17" s="25" t="s">
        <v>6</v>
      </c>
      <c r="G17" s="8">
        <v>1</v>
      </c>
      <c r="H17" s="13">
        <v>3.75</v>
      </c>
      <c r="I17" s="12">
        <f t="shared" si="0"/>
        <v>86.25</v>
      </c>
      <c r="J17" s="19">
        <f t="shared" si="1"/>
        <v>4485</v>
      </c>
      <c r="K17" s="14" t="s">
        <v>42</v>
      </c>
      <c r="L17" s="14" t="s">
        <v>42</v>
      </c>
      <c r="M17" s="17" t="s">
        <v>41</v>
      </c>
    </row>
    <row r="18" spans="1:13" s="5" customFormat="1" ht="16" x14ac:dyDescent="0.4">
      <c r="A18" s="9">
        <v>152</v>
      </c>
      <c r="B18" s="6" t="s">
        <v>17</v>
      </c>
      <c r="C18" s="25">
        <v>46051</v>
      </c>
      <c r="D18" s="14" t="s">
        <v>42</v>
      </c>
      <c r="E18" s="37">
        <v>26</v>
      </c>
      <c r="F18" s="9" t="s">
        <v>5</v>
      </c>
      <c r="G18" s="8">
        <v>3</v>
      </c>
      <c r="H18" s="13">
        <v>14</v>
      </c>
      <c r="I18" s="12">
        <f t="shared" si="0"/>
        <v>364</v>
      </c>
      <c r="J18" s="19">
        <f t="shared" si="1"/>
        <v>18928</v>
      </c>
      <c r="K18" s="14" t="s">
        <v>42</v>
      </c>
      <c r="L18" s="14" t="s">
        <v>42</v>
      </c>
      <c r="M18" s="17" t="s">
        <v>41</v>
      </c>
    </row>
    <row r="19" spans="1:13" s="5" customFormat="1" ht="16" x14ac:dyDescent="0.4">
      <c r="A19" s="9">
        <v>160</v>
      </c>
      <c r="B19" s="6" t="s">
        <v>31</v>
      </c>
      <c r="C19" s="25">
        <v>46055</v>
      </c>
      <c r="D19" s="14" t="s">
        <v>42</v>
      </c>
      <c r="E19" s="37">
        <v>23</v>
      </c>
      <c r="F19" s="9" t="s">
        <v>5</v>
      </c>
      <c r="G19" s="8">
        <v>1</v>
      </c>
      <c r="H19" s="13">
        <v>9</v>
      </c>
      <c r="I19" s="12">
        <f t="shared" si="0"/>
        <v>207</v>
      </c>
      <c r="J19" s="19">
        <f t="shared" si="1"/>
        <v>10764</v>
      </c>
      <c r="K19" s="14" t="s">
        <v>42</v>
      </c>
      <c r="L19" s="14" t="s">
        <v>42</v>
      </c>
      <c r="M19" s="17" t="s">
        <v>41</v>
      </c>
    </row>
    <row r="20" spans="1:13" s="5" customFormat="1" ht="16" x14ac:dyDescent="0.4">
      <c r="A20" s="9">
        <v>151</v>
      </c>
      <c r="B20" s="6" t="s">
        <v>17</v>
      </c>
      <c r="C20" s="25">
        <v>46055</v>
      </c>
      <c r="D20" s="14" t="s">
        <v>42</v>
      </c>
      <c r="E20" s="37">
        <v>29</v>
      </c>
      <c r="F20" s="25" t="s">
        <v>6</v>
      </c>
      <c r="G20" s="8">
        <v>4</v>
      </c>
      <c r="H20" s="13">
        <v>7.5</v>
      </c>
      <c r="I20" s="12">
        <f t="shared" si="0"/>
        <v>217.5</v>
      </c>
      <c r="J20" s="19">
        <f t="shared" si="1"/>
        <v>11310</v>
      </c>
      <c r="K20" s="14" t="s">
        <v>42</v>
      </c>
      <c r="L20" s="14" t="s">
        <v>42</v>
      </c>
      <c r="M20" s="17" t="s">
        <v>41</v>
      </c>
    </row>
    <row r="21" spans="1:13" s="5" customFormat="1" ht="16" x14ac:dyDescent="0.4">
      <c r="A21" s="9">
        <v>161</v>
      </c>
      <c r="B21" s="6" t="s">
        <v>16</v>
      </c>
      <c r="C21" s="25">
        <v>46057</v>
      </c>
      <c r="D21" s="25">
        <v>46058</v>
      </c>
      <c r="E21" s="37">
        <v>24.48</v>
      </c>
      <c r="F21" s="9" t="s">
        <v>21</v>
      </c>
      <c r="G21" s="8">
        <v>3</v>
      </c>
      <c r="H21" s="13">
        <v>27</v>
      </c>
      <c r="I21" s="12">
        <f t="shared" si="0"/>
        <v>660.96</v>
      </c>
      <c r="J21" s="14" t="s">
        <v>42</v>
      </c>
      <c r="K21" s="15">
        <f>D21-C21</f>
        <v>1</v>
      </c>
      <c r="L21" s="16">
        <f>SUM(E21*H21)*K21/7</f>
        <v>94.422857142857154</v>
      </c>
      <c r="M21" s="17" t="s">
        <v>41</v>
      </c>
    </row>
    <row r="22" spans="1:13" s="5" customFormat="1" ht="16" x14ac:dyDescent="0.4">
      <c r="A22" s="20" t="s">
        <v>50</v>
      </c>
      <c r="B22" s="6" t="s">
        <v>14</v>
      </c>
      <c r="C22" s="38">
        <v>46057</v>
      </c>
      <c r="D22" s="20" t="s">
        <v>81</v>
      </c>
      <c r="E22" s="16">
        <v>24.52</v>
      </c>
      <c r="F22" s="20">
        <v>64</v>
      </c>
      <c r="G22" s="20">
        <v>6</v>
      </c>
      <c r="H22" s="36">
        <v>4</v>
      </c>
      <c r="I22" s="27">
        <f>SUM(E22*F22)</f>
        <v>1569.28</v>
      </c>
      <c r="J22" s="14" t="s">
        <v>42</v>
      </c>
      <c r="K22" s="14" t="s">
        <v>42</v>
      </c>
      <c r="L22" s="14" t="s">
        <v>42</v>
      </c>
      <c r="M22" s="17" t="s">
        <v>41</v>
      </c>
    </row>
    <row r="23" spans="1:13" s="5" customFormat="1" ht="16" x14ac:dyDescent="0.4">
      <c r="A23" s="20" t="s">
        <v>62</v>
      </c>
      <c r="B23" s="6" t="s">
        <v>14</v>
      </c>
      <c r="C23" s="38">
        <v>46058</v>
      </c>
      <c r="D23" s="20" t="s">
        <v>81</v>
      </c>
      <c r="E23" s="16">
        <v>24.52</v>
      </c>
      <c r="F23" s="20">
        <v>64</v>
      </c>
      <c r="G23" s="20">
        <v>6</v>
      </c>
      <c r="H23" s="36">
        <v>4</v>
      </c>
      <c r="I23" s="27">
        <f>SUM(E23*F23)</f>
        <v>1569.28</v>
      </c>
      <c r="J23" s="14" t="s">
        <v>42</v>
      </c>
      <c r="K23" s="14" t="s">
        <v>42</v>
      </c>
      <c r="L23" s="14" t="s">
        <v>42</v>
      </c>
      <c r="M23" s="17" t="s">
        <v>41</v>
      </c>
    </row>
    <row r="24" spans="1:13" s="5" customFormat="1" ht="16" x14ac:dyDescent="0.4">
      <c r="A24" s="9">
        <v>153</v>
      </c>
      <c r="B24" s="6" t="s">
        <v>14</v>
      </c>
      <c r="C24" s="25">
        <v>46060</v>
      </c>
      <c r="D24" s="14" t="s">
        <v>42</v>
      </c>
      <c r="E24" s="37">
        <v>25.52</v>
      </c>
      <c r="F24" s="9" t="s">
        <v>5</v>
      </c>
      <c r="G24" s="8">
        <v>1</v>
      </c>
      <c r="H24" s="13">
        <v>4.62</v>
      </c>
      <c r="I24" s="12">
        <f>SUM(E24)*H24</f>
        <v>117.9024</v>
      </c>
      <c r="J24" s="19">
        <f>SUM(I24)*52</f>
        <v>6130.9247999999998</v>
      </c>
      <c r="K24" s="14" t="s">
        <v>42</v>
      </c>
      <c r="L24" s="14" t="s">
        <v>42</v>
      </c>
      <c r="M24" s="17" t="s">
        <v>41</v>
      </c>
    </row>
    <row r="25" spans="1:13" s="5" customFormat="1" ht="16" x14ac:dyDescent="0.4">
      <c r="A25" s="9">
        <v>164</v>
      </c>
      <c r="B25" s="6" t="s">
        <v>12</v>
      </c>
      <c r="C25" s="25">
        <v>46063</v>
      </c>
      <c r="D25" s="14" t="s">
        <v>42</v>
      </c>
      <c r="E25" s="37">
        <v>27.25</v>
      </c>
      <c r="F25" s="25" t="s">
        <v>5</v>
      </c>
      <c r="G25" s="8">
        <v>1</v>
      </c>
      <c r="H25" s="13">
        <v>17.5</v>
      </c>
      <c r="I25" s="12">
        <f>SUM(E25)*H25</f>
        <v>476.875</v>
      </c>
      <c r="J25" s="19">
        <f>SUM(I25)*52</f>
        <v>24797.5</v>
      </c>
      <c r="K25" s="14" t="s">
        <v>42</v>
      </c>
      <c r="L25" s="14" t="s">
        <v>42</v>
      </c>
      <c r="M25" s="17" t="s">
        <v>41</v>
      </c>
    </row>
    <row r="26" spans="1:13" s="5" customFormat="1" ht="16" x14ac:dyDescent="0.4">
      <c r="A26" s="20" t="s">
        <v>55</v>
      </c>
      <c r="B26" s="6" t="s">
        <v>12</v>
      </c>
      <c r="C26" s="38">
        <v>46064</v>
      </c>
      <c r="D26" s="20" t="s">
        <v>81</v>
      </c>
      <c r="E26" s="16">
        <v>26.75</v>
      </c>
      <c r="F26" s="20">
        <v>64</v>
      </c>
      <c r="G26" s="20">
        <v>6</v>
      </c>
      <c r="H26" s="36">
        <v>4</v>
      </c>
      <c r="I26" s="27">
        <f>SUM(E26*F26)</f>
        <v>1712</v>
      </c>
      <c r="J26" s="14" t="s">
        <v>42</v>
      </c>
      <c r="K26" s="14" t="s">
        <v>42</v>
      </c>
      <c r="L26" s="14" t="s">
        <v>42</v>
      </c>
      <c r="M26" s="17" t="s">
        <v>41</v>
      </c>
    </row>
    <row r="27" spans="1:13" s="5" customFormat="1" ht="16" x14ac:dyDescent="0.4">
      <c r="A27" s="9">
        <v>157</v>
      </c>
      <c r="B27" s="6" t="s">
        <v>30</v>
      </c>
      <c r="C27" s="25">
        <v>46065</v>
      </c>
      <c r="D27" s="14" t="s">
        <v>42</v>
      </c>
      <c r="E27" s="37">
        <v>28.52</v>
      </c>
      <c r="F27" s="9" t="s">
        <v>5</v>
      </c>
      <c r="G27" s="8">
        <v>2</v>
      </c>
      <c r="H27" s="13">
        <v>8</v>
      </c>
      <c r="I27" s="12">
        <f t="shared" ref="I27:I33" si="2">SUM(E27)*H27</f>
        <v>228.16</v>
      </c>
      <c r="J27" s="19">
        <f t="shared" ref="J27:J32" si="3">SUM(I27)*52</f>
        <v>11864.32</v>
      </c>
      <c r="K27" s="14" t="s">
        <v>42</v>
      </c>
      <c r="L27" s="14" t="s">
        <v>42</v>
      </c>
      <c r="M27" s="17" t="s">
        <v>41</v>
      </c>
    </row>
    <row r="28" spans="1:13" s="5" customFormat="1" ht="16" x14ac:dyDescent="0.4">
      <c r="A28" s="9">
        <v>167</v>
      </c>
      <c r="B28" s="6" t="s">
        <v>26</v>
      </c>
      <c r="C28" s="25">
        <v>46068</v>
      </c>
      <c r="D28" s="14" t="s">
        <v>42</v>
      </c>
      <c r="E28" s="37">
        <v>23.5</v>
      </c>
      <c r="F28" s="25" t="s">
        <v>6</v>
      </c>
      <c r="G28" s="8">
        <v>1</v>
      </c>
      <c r="H28" s="13">
        <v>3.75</v>
      </c>
      <c r="I28" s="12">
        <f t="shared" si="2"/>
        <v>88.125</v>
      </c>
      <c r="J28" s="19">
        <f t="shared" si="3"/>
        <v>4582.5</v>
      </c>
      <c r="K28" s="14" t="s">
        <v>42</v>
      </c>
      <c r="L28" s="14" t="s">
        <v>42</v>
      </c>
      <c r="M28" s="17" t="s">
        <v>41</v>
      </c>
    </row>
    <row r="29" spans="1:13" s="5" customFormat="1" ht="16" x14ac:dyDescent="0.4">
      <c r="A29" s="9">
        <v>178</v>
      </c>
      <c r="B29" s="6" t="s">
        <v>13</v>
      </c>
      <c r="C29" s="25">
        <v>46069</v>
      </c>
      <c r="D29" s="14" t="s">
        <v>42</v>
      </c>
      <c r="E29" s="37">
        <v>23</v>
      </c>
      <c r="F29" s="9" t="s">
        <v>5</v>
      </c>
      <c r="G29" s="8">
        <v>1</v>
      </c>
      <c r="H29" s="13">
        <v>8</v>
      </c>
      <c r="I29" s="12">
        <f t="shared" si="2"/>
        <v>184</v>
      </c>
      <c r="J29" s="19">
        <f t="shared" si="3"/>
        <v>9568</v>
      </c>
      <c r="K29" s="14" t="s">
        <v>42</v>
      </c>
      <c r="L29" s="14" t="s">
        <v>42</v>
      </c>
      <c r="M29" s="17" t="s">
        <v>41</v>
      </c>
    </row>
    <row r="30" spans="1:13" s="5" customFormat="1" ht="16" x14ac:dyDescent="0.4">
      <c r="A30" s="9">
        <v>165</v>
      </c>
      <c r="B30" s="6" t="s">
        <v>14</v>
      </c>
      <c r="C30" s="25">
        <v>46069</v>
      </c>
      <c r="D30" s="14" t="s">
        <v>42</v>
      </c>
      <c r="E30" s="37">
        <v>25.52</v>
      </c>
      <c r="F30" s="25" t="s">
        <v>5</v>
      </c>
      <c r="G30" s="8">
        <v>1</v>
      </c>
      <c r="H30" s="13">
        <v>30</v>
      </c>
      <c r="I30" s="12">
        <f t="shared" si="2"/>
        <v>765.6</v>
      </c>
      <c r="J30" s="19">
        <f t="shared" si="3"/>
        <v>39811.200000000004</v>
      </c>
      <c r="K30" s="14" t="s">
        <v>42</v>
      </c>
      <c r="L30" s="14" t="s">
        <v>42</v>
      </c>
      <c r="M30" s="17" t="s">
        <v>41</v>
      </c>
    </row>
    <row r="31" spans="1:13" s="5" customFormat="1" ht="16" x14ac:dyDescent="0.4">
      <c r="A31" s="9">
        <v>162</v>
      </c>
      <c r="B31" s="6" t="s">
        <v>13</v>
      </c>
      <c r="C31" s="25">
        <v>46069</v>
      </c>
      <c r="D31" s="14" t="s">
        <v>42</v>
      </c>
      <c r="E31" s="37">
        <v>23</v>
      </c>
      <c r="F31" s="9" t="s">
        <v>8</v>
      </c>
      <c r="G31" s="8">
        <v>2</v>
      </c>
      <c r="H31" s="13">
        <v>0.75</v>
      </c>
      <c r="I31" s="12">
        <f t="shared" si="2"/>
        <v>17.25</v>
      </c>
      <c r="J31" s="19">
        <f t="shared" si="3"/>
        <v>897</v>
      </c>
      <c r="K31" s="14" t="s">
        <v>42</v>
      </c>
      <c r="L31" s="14" t="s">
        <v>42</v>
      </c>
      <c r="M31" s="17" t="s">
        <v>41</v>
      </c>
    </row>
    <row r="32" spans="1:13" s="5" customFormat="1" ht="16" x14ac:dyDescent="0.4">
      <c r="A32" s="9">
        <v>172</v>
      </c>
      <c r="B32" s="6" t="s">
        <v>10</v>
      </c>
      <c r="C32" s="25">
        <v>46071</v>
      </c>
      <c r="D32" s="14" t="s">
        <v>42</v>
      </c>
      <c r="E32" s="37">
        <v>24.48</v>
      </c>
      <c r="F32" s="9" t="s">
        <v>5</v>
      </c>
      <c r="G32" s="8">
        <v>1</v>
      </c>
      <c r="H32" s="13">
        <v>4</v>
      </c>
      <c r="I32" s="12">
        <f t="shared" si="2"/>
        <v>97.92</v>
      </c>
      <c r="J32" s="19">
        <f t="shared" si="3"/>
        <v>5091.84</v>
      </c>
      <c r="K32" s="14" t="s">
        <v>42</v>
      </c>
      <c r="L32" s="14" t="s">
        <v>42</v>
      </c>
      <c r="M32" s="17" t="s">
        <v>41</v>
      </c>
    </row>
    <row r="33" spans="1:13" s="5" customFormat="1" ht="16" x14ac:dyDescent="0.4">
      <c r="A33" s="9">
        <v>156</v>
      </c>
      <c r="B33" s="6" t="s">
        <v>32</v>
      </c>
      <c r="C33" s="25">
        <v>46076</v>
      </c>
      <c r="D33" s="25">
        <v>46104</v>
      </c>
      <c r="E33" s="37">
        <v>24.95</v>
      </c>
      <c r="F33" s="9" t="s">
        <v>5</v>
      </c>
      <c r="G33" s="8">
        <v>1</v>
      </c>
      <c r="H33" s="13">
        <v>5.5</v>
      </c>
      <c r="I33" s="12">
        <f t="shared" si="2"/>
        <v>137.22499999999999</v>
      </c>
      <c r="J33" s="14" t="s">
        <v>42</v>
      </c>
      <c r="K33" s="15">
        <f>D33-C33</f>
        <v>28</v>
      </c>
      <c r="L33" s="16">
        <f>SUM(E33*H33)*K33/7</f>
        <v>548.9</v>
      </c>
      <c r="M33" s="17" t="s">
        <v>41</v>
      </c>
    </row>
    <row r="34" spans="1:13" s="5" customFormat="1" ht="16" x14ac:dyDescent="0.4">
      <c r="A34" s="20" t="s">
        <v>47</v>
      </c>
      <c r="B34" s="6" t="s">
        <v>12</v>
      </c>
      <c r="C34" s="38">
        <v>46076</v>
      </c>
      <c r="D34" s="20" t="s">
        <v>81</v>
      </c>
      <c r="E34" s="16">
        <v>26.75</v>
      </c>
      <c r="F34" s="20">
        <v>64</v>
      </c>
      <c r="G34" s="20">
        <v>6</v>
      </c>
      <c r="H34" s="36">
        <v>4</v>
      </c>
      <c r="I34" s="27">
        <f>SUM(E34*F34)</f>
        <v>1712</v>
      </c>
      <c r="J34" s="14" t="s">
        <v>42</v>
      </c>
      <c r="K34" s="14" t="s">
        <v>42</v>
      </c>
      <c r="L34" s="14" t="s">
        <v>42</v>
      </c>
      <c r="M34" s="17" t="s">
        <v>41</v>
      </c>
    </row>
    <row r="35" spans="1:13" s="5" customFormat="1" ht="16" x14ac:dyDescent="0.4">
      <c r="A35" s="20" t="s">
        <v>56</v>
      </c>
      <c r="B35" s="6" t="s">
        <v>31</v>
      </c>
      <c r="C35" s="38">
        <v>46078</v>
      </c>
      <c r="D35" s="20" t="s">
        <v>81</v>
      </c>
      <c r="E35" s="16">
        <v>24.5</v>
      </c>
      <c r="F35" s="20">
        <v>64</v>
      </c>
      <c r="G35" s="20">
        <v>6</v>
      </c>
      <c r="H35" s="36">
        <v>4</v>
      </c>
      <c r="I35" s="27">
        <f>SUM(E35*F35)</f>
        <v>1568</v>
      </c>
      <c r="J35" s="14" t="s">
        <v>42</v>
      </c>
      <c r="K35" s="14" t="s">
        <v>42</v>
      </c>
      <c r="L35" s="14" t="s">
        <v>42</v>
      </c>
      <c r="M35" s="17" t="s">
        <v>41</v>
      </c>
    </row>
    <row r="36" spans="1:13" s="5" customFormat="1" ht="16" x14ac:dyDescent="0.4">
      <c r="A36" s="20" t="s">
        <v>65</v>
      </c>
      <c r="B36" s="6" t="s">
        <v>14</v>
      </c>
      <c r="C36" s="38">
        <v>46079</v>
      </c>
      <c r="D36" s="20" t="s">
        <v>81</v>
      </c>
      <c r="E36" s="16">
        <v>24.52</v>
      </c>
      <c r="F36" s="20">
        <v>64</v>
      </c>
      <c r="G36" s="20">
        <v>6</v>
      </c>
      <c r="H36" s="36">
        <v>4</v>
      </c>
      <c r="I36" s="27">
        <f>SUM(E36*F36)</f>
        <v>1569.28</v>
      </c>
      <c r="J36" s="14" t="s">
        <v>42</v>
      </c>
      <c r="K36" s="14" t="s">
        <v>42</v>
      </c>
      <c r="L36" s="14" t="s">
        <v>42</v>
      </c>
      <c r="M36" s="17" t="s">
        <v>41</v>
      </c>
    </row>
    <row r="37" spans="1:13" s="5" customFormat="1" ht="16" x14ac:dyDescent="0.4">
      <c r="A37" s="9">
        <v>166</v>
      </c>
      <c r="B37" s="6" t="s">
        <v>14</v>
      </c>
      <c r="C37" s="25">
        <v>46081</v>
      </c>
      <c r="D37" s="14" t="s">
        <v>42</v>
      </c>
      <c r="E37" s="37">
        <v>25.52</v>
      </c>
      <c r="F37" s="9" t="s">
        <v>22</v>
      </c>
      <c r="G37" s="8">
        <v>1</v>
      </c>
      <c r="H37" s="13">
        <v>3</v>
      </c>
      <c r="I37" s="12">
        <f>SUM(E37)*H37</f>
        <v>76.56</v>
      </c>
      <c r="J37" s="19">
        <f>SUM(I37)*52</f>
        <v>3981.12</v>
      </c>
      <c r="K37" s="14" t="s">
        <v>42</v>
      </c>
      <c r="L37" s="14" t="s">
        <v>42</v>
      </c>
      <c r="M37" s="17" t="s">
        <v>41</v>
      </c>
    </row>
    <row r="38" spans="1:13" s="5" customFormat="1" ht="16" x14ac:dyDescent="0.4">
      <c r="A38" s="20" t="s">
        <v>62</v>
      </c>
      <c r="B38" s="6" t="s">
        <v>14</v>
      </c>
      <c r="C38" s="38">
        <v>46081</v>
      </c>
      <c r="D38" s="20" t="s">
        <v>81</v>
      </c>
      <c r="E38" s="16">
        <v>24.52</v>
      </c>
      <c r="F38" s="20">
        <v>64</v>
      </c>
      <c r="G38" s="20">
        <v>6</v>
      </c>
      <c r="H38" s="36">
        <v>4</v>
      </c>
      <c r="I38" s="27">
        <f>SUM(E38*F38)</f>
        <v>1569.28</v>
      </c>
      <c r="J38" s="14" t="s">
        <v>42</v>
      </c>
      <c r="K38" s="14" t="s">
        <v>42</v>
      </c>
      <c r="L38" s="14" t="s">
        <v>42</v>
      </c>
      <c r="M38" s="17" t="s">
        <v>41</v>
      </c>
    </row>
    <row r="39" spans="1:13" s="5" customFormat="1" ht="16" x14ac:dyDescent="0.4">
      <c r="A39" s="20" t="s">
        <v>58</v>
      </c>
      <c r="B39" s="6" t="s">
        <v>14</v>
      </c>
      <c r="C39" s="38">
        <v>46082</v>
      </c>
      <c r="D39" s="20" t="s">
        <v>81</v>
      </c>
      <c r="E39" s="16">
        <v>24.52</v>
      </c>
      <c r="F39" s="20">
        <v>64</v>
      </c>
      <c r="G39" s="20">
        <v>6</v>
      </c>
      <c r="H39" s="36">
        <v>4</v>
      </c>
      <c r="I39" s="27">
        <f>SUM(E39*F39)</f>
        <v>1569.28</v>
      </c>
      <c r="J39" s="14" t="s">
        <v>42</v>
      </c>
      <c r="K39" s="14" t="s">
        <v>42</v>
      </c>
      <c r="L39" s="14" t="s">
        <v>42</v>
      </c>
      <c r="M39" s="17" t="s">
        <v>41</v>
      </c>
    </row>
    <row r="40" spans="1:13" s="5" customFormat="1" ht="16" x14ac:dyDescent="0.4">
      <c r="A40" s="20" t="s">
        <v>57</v>
      </c>
      <c r="B40" s="6" t="s">
        <v>14</v>
      </c>
      <c r="C40" s="38">
        <v>46082</v>
      </c>
      <c r="D40" s="20" t="s">
        <v>81</v>
      </c>
      <c r="E40" s="16">
        <v>24.52</v>
      </c>
      <c r="F40" s="20">
        <v>64</v>
      </c>
      <c r="G40" s="20">
        <v>6</v>
      </c>
      <c r="H40" s="36">
        <v>4</v>
      </c>
      <c r="I40" s="27">
        <f>SUM(E40*F40)</f>
        <v>1569.28</v>
      </c>
      <c r="J40" s="14" t="s">
        <v>42</v>
      </c>
      <c r="K40" s="14" t="s">
        <v>42</v>
      </c>
      <c r="L40" s="14" t="s">
        <v>42</v>
      </c>
      <c r="M40" s="17" t="s">
        <v>41</v>
      </c>
    </row>
    <row r="41" spans="1:13" s="5" customFormat="1" ht="16" x14ac:dyDescent="0.4">
      <c r="A41" s="20" t="s">
        <v>52</v>
      </c>
      <c r="B41" s="6" t="s">
        <v>16</v>
      </c>
      <c r="C41" s="38">
        <v>46083</v>
      </c>
      <c r="D41" s="20" t="s">
        <v>81</v>
      </c>
      <c r="E41" s="16">
        <v>24.48</v>
      </c>
      <c r="F41" s="20">
        <v>64</v>
      </c>
      <c r="G41" s="20">
        <v>6</v>
      </c>
      <c r="H41" s="36">
        <v>4</v>
      </c>
      <c r="I41" s="27">
        <f>SUM(E41*F41)</f>
        <v>1566.72</v>
      </c>
      <c r="J41" s="14" t="s">
        <v>42</v>
      </c>
      <c r="K41" s="14" t="s">
        <v>42</v>
      </c>
      <c r="L41" s="14" t="s">
        <v>42</v>
      </c>
      <c r="M41" s="17" t="s">
        <v>41</v>
      </c>
    </row>
    <row r="42" spans="1:13" s="5" customFormat="1" ht="16" x14ac:dyDescent="0.4">
      <c r="A42" s="9">
        <v>175</v>
      </c>
      <c r="B42" s="6" t="s">
        <v>12</v>
      </c>
      <c r="C42" s="25">
        <v>46086</v>
      </c>
      <c r="D42" s="14" t="s">
        <v>42</v>
      </c>
      <c r="E42" s="37">
        <v>26.5</v>
      </c>
      <c r="F42" s="9" t="s">
        <v>5</v>
      </c>
      <c r="G42" s="8">
        <v>1</v>
      </c>
      <c r="H42" s="13">
        <v>2</v>
      </c>
      <c r="I42" s="12">
        <f t="shared" ref="I42:I48" si="4">SUM(E42)*H42</f>
        <v>53</v>
      </c>
      <c r="J42" s="19">
        <f t="shared" ref="J42:J48" si="5">SUM(I42)*52</f>
        <v>2756</v>
      </c>
      <c r="K42" s="14" t="s">
        <v>42</v>
      </c>
      <c r="L42" s="14" t="s">
        <v>42</v>
      </c>
      <c r="M42" s="17" t="s">
        <v>41</v>
      </c>
    </row>
    <row r="43" spans="1:13" s="5" customFormat="1" ht="16" x14ac:dyDescent="0.4">
      <c r="A43" s="9">
        <v>174</v>
      </c>
      <c r="B43" s="6" t="s">
        <v>26</v>
      </c>
      <c r="C43" s="25">
        <v>46086</v>
      </c>
      <c r="D43" s="14" t="s">
        <v>42</v>
      </c>
      <c r="E43" s="37">
        <v>23.5</v>
      </c>
      <c r="F43" s="9" t="s">
        <v>5</v>
      </c>
      <c r="G43" s="8">
        <v>1</v>
      </c>
      <c r="H43" s="13">
        <v>4</v>
      </c>
      <c r="I43" s="12">
        <f t="shared" si="4"/>
        <v>94</v>
      </c>
      <c r="J43" s="19">
        <f t="shared" si="5"/>
        <v>4888</v>
      </c>
      <c r="K43" s="14" t="s">
        <v>42</v>
      </c>
      <c r="L43" s="14" t="s">
        <v>42</v>
      </c>
      <c r="M43" s="17" t="s">
        <v>41</v>
      </c>
    </row>
    <row r="44" spans="1:13" s="5" customFormat="1" ht="16" x14ac:dyDescent="0.4">
      <c r="A44" s="9">
        <v>169</v>
      </c>
      <c r="B44" s="6" t="s">
        <v>17</v>
      </c>
      <c r="C44" s="25">
        <v>46086</v>
      </c>
      <c r="D44" s="14" t="s">
        <v>42</v>
      </c>
      <c r="E44" s="37">
        <v>26</v>
      </c>
      <c r="F44" s="25" t="s">
        <v>5</v>
      </c>
      <c r="G44" s="8" t="s">
        <v>20</v>
      </c>
      <c r="H44" s="13">
        <v>50.5</v>
      </c>
      <c r="I44" s="12">
        <f t="shared" si="4"/>
        <v>1313</v>
      </c>
      <c r="J44" s="19">
        <f t="shared" si="5"/>
        <v>68276</v>
      </c>
      <c r="K44" s="14" t="s">
        <v>42</v>
      </c>
      <c r="L44" s="14" t="s">
        <v>42</v>
      </c>
      <c r="M44" s="17" t="s">
        <v>41</v>
      </c>
    </row>
    <row r="45" spans="1:13" s="5" customFormat="1" ht="16" x14ac:dyDescent="0.4">
      <c r="A45" s="9">
        <v>176</v>
      </c>
      <c r="B45" s="6" t="s">
        <v>14</v>
      </c>
      <c r="C45" s="25">
        <v>46087</v>
      </c>
      <c r="D45" s="14" t="s">
        <v>42</v>
      </c>
      <c r="E45" s="37">
        <v>23</v>
      </c>
      <c r="F45" s="9" t="s">
        <v>5</v>
      </c>
      <c r="G45" s="8">
        <v>1</v>
      </c>
      <c r="H45" s="13">
        <v>3</v>
      </c>
      <c r="I45" s="12">
        <f t="shared" si="4"/>
        <v>69</v>
      </c>
      <c r="J45" s="19">
        <f t="shared" si="5"/>
        <v>3588</v>
      </c>
      <c r="K45" s="14" t="s">
        <v>42</v>
      </c>
      <c r="L45" s="14" t="s">
        <v>42</v>
      </c>
      <c r="M45" s="17" t="s">
        <v>41</v>
      </c>
    </row>
    <row r="46" spans="1:13" s="5" customFormat="1" ht="16" x14ac:dyDescent="0.4">
      <c r="A46" s="9">
        <v>171</v>
      </c>
      <c r="B46" s="6" t="s">
        <v>29</v>
      </c>
      <c r="C46" s="25">
        <v>46088</v>
      </c>
      <c r="D46" s="14" t="s">
        <v>42</v>
      </c>
      <c r="E46" s="37">
        <v>26.9</v>
      </c>
      <c r="F46" s="25" t="s">
        <v>6</v>
      </c>
      <c r="G46" s="8">
        <v>1</v>
      </c>
      <c r="H46" s="13">
        <v>3.75</v>
      </c>
      <c r="I46" s="12">
        <f t="shared" si="4"/>
        <v>100.875</v>
      </c>
      <c r="J46" s="19">
        <f t="shared" si="5"/>
        <v>5245.5</v>
      </c>
      <c r="K46" s="14" t="s">
        <v>42</v>
      </c>
      <c r="L46" s="14" t="s">
        <v>42</v>
      </c>
      <c r="M46" s="17" t="s">
        <v>41</v>
      </c>
    </row>
    <row r="47" spans="1:13" s="5" customFormat="1" ht="16" x14ac:dyDescent="0.4">
      <c r="A47" s="9">
        <v>170</v>
      </c>
      <c r="B47" s="6" t="s">
        <v>29</v>
      </c>
      <c r="C47" s="25">
        <v>46088</v>
      </c>
      <c r="D47" s="14" t="s">
        <v>42</v>
      </c>
      <c r="E47" s="37">
        <v>26.25</v>
      </c>
      <c r="F47" s="25" t="s">
        <v>6</v>
      </c>
      <c r="G47" s="8">
        <v>4</v>
      </c>
      <c r="H47" s="13">
        <v>5</v>
      </c>
      <c r="I47" s="12">
        <f t="shared" si="4"/>
        <v>131.25</v>
      </c>
      <c r="J47" s="19">
        <f t="shared" si="5"/>
        <v>6825</v>
      </c>
      <c r="K47" s="14" t="s">
        <v>42</v>
      </c>
      <c r="L47" s="14" t="s">
        <v>42</v>
      </c>
      <c r="M47" s="17" t="s">
        <v>41</v>
      </c>
    </row>
    <row r="48" spans="1:13" s="5" customFormat="1" ht="16" x14ac:dyDescent="0.4">
      <c r="A48" s="9">
        <v>173</v>
      </c>
      <c r="B48" s="6" t="s">
        <v>14</v>
      </c>
      <c r="C48" s="25">
        <v>46090</v>
      </c>
      <c r="D48" s="14" t="s">
        <v>42</v>
      </c>
      <c r="E48" s="37">
        <v>25.52</v>
      </c>
      <c r="F48" s="9" t="s">
        <v>5</v>
      </c>
      <c r="G48" s="8">
        <v>1</v>
      </c>
      <c r="H48" s="13">
        <v>24</v>
      </c>
      <c r="I48" s="12">
        <f t="shared" si="4"/>
        <v>612.48</v>
      </c>
      <c r="J48" s="19">
        <f t="shared" si="5"/>
        <v>31848.959999999999</v>
      </c>
      <c r="K48" s="14" t="s">
        <v>42</v>
      </c>
      <c r="L48" s="14" t="s">
        <v>42</v>
      </c>
      <c r="M48" s="17" t="s">
        <v>41</v>
      </c>
    </row>
    <row r="49" spans="1:13" s="5" customFormat="1" ht="16" x14ac:dyDescent="0.4">
      <c r="A49" s="20" t="s">
        <v>53</v>
      </c>
      <c r="B49" s="6" t="s">
        <v>12</v>
      </c>
      <c r="C49" s="38">
        <v>46090</v>
      </c>
      <c r="D49" s="20" t="s">
        <v>81</v>
      </c>
      <c r="E49" s="16">
        <v>26.75</v>
      </c>
      <c r="F49" s="20">
        <v>64</v>
      </c>
      <c r="G49" s="20">
        <v>6</v>
      </c>
      <c r="H49" s="36">
        <v>4</v>
      </c>
      <c r="I49" s="27">
        <f>SUM(E49*F49)</f>
        <v>1712</v>
      </c>
      <c r="J49" s="14" t="s">
        <v>42</v>
      </c>
      <c r="K49" s="14" t="s">
        <v>42</v>
      </c>
      <c r="L49" s="14" t="s">
        <v>42</v>
      </c>
      <c r="M49" s="17" t="s">
        <v>41</v>
      </c>
    </row>
    <row r="50" spans="1:13" s="5" customFormat="1" ht="16" x14ac:dyDescent="0.4">
      <c r="A50" s="9">
        <v>179</v>
      </c>
      <c r="B50" s="6" t="s">
        <v>28</v>
      </c>
      <c r="C50" s="25">
        <v>46090</v>
      </c>
      <c r="D50" s="25">
        <v>46097</v>
      </c>
      <c r="E50" s="37">
        <v>33</v>
      </c>
      <c r="F50" s="25" t="s">
        <v>5</v>
      </c>
      <c r="G50" s="8" t="s">
        <v>20</v>
      </c>
      <c r="H50" s="13">
        <v>28</v>
      </c>
      <c r="I50" s="12">
        <f>SUM(E50)*H50</f>
        <v>924</v>
      </c>
      <c r="J50" s="14" t="s">
        <v>42</v>
      </c>
      <c r="K50" s="15">
        <f>D50-C50</f>
        <v>7</v>
      </c>
      <c r="L50" s="16">
        <f>SUM(E50*H50)*K50/7</f>
        <v>924</v>
      </c>
      <c r="M50" s="17" t="s">
        <v>41</v>
      </c>
    </row>
    <row r="51" spans="1:13" s="5" customFormat="1" ht="16" x14ac:dyDescent="0.4">
      <c r="A51" s="9" t="s">
        <v>46</v>
      </c>
      <c r="B51" s="6" t="s">
        <v>15</v>
      </c>
      <c r="C51" s="25">
        <v>46092</v>
      </c>
      <c r="D51" s="14" t="s">
        <v>42</v>
      </c>
      <c r="E51" s="37">
        <v>23.4</v>
      </c>
      <c r="F51" s="25" t="s">
        <v>5</v>
      </c>
      <c r="G51" s="8">
        <v>2</v>
      </c>
      <c r="H51" s="13">
        <v>3.75</v>
      </c>
      <c r="I51" s="12">
        <f>SUM(E51)*H51</f>
        <v>87.75</v>
      </c>
      <c r="J51" s="19">
        <f>SUM(I51)*52</f>
        <v>4563</v>
      </c>
      <c r="K51" s="14" t="s">
        <v>42</v>
      </c>
      <c r="L51" s="14" t="s">
        <v>42</v>
      </c>
      <c r="M51" s="17" t="s">
        <v>41</v>
      </c>
    </row>
    <row r="52" spans="1:13" s="5" customFormat="1" ht="16" x14ac:dyDescent="0.4">
      <c r="A52" s="20" t="s">
        <v>59</v>
      </c>
      <c r="B52" s="6" t="s">
        <v>12</v>
      </c>
      <c r="C52" s="38">
        <v>46093</v>
      </c>
      <c r="D52" s="20" t="s">
        <v>81</v>
      </c>
      <c r="E52" s="16">
        <v>26.75</v>
      </c>
      <c r="F52" s="20">
        <v>64</v>
      </c>
      <c r="G52" s="20">
        <v>6</v>
      </c>
      <c r="H52" s="36">
        <v>4</v>
      </c>
      <c r="I52" s="27">
        <f>SUM(E52*F52)</f>
        <v>1712</v>
      </c>
      <c r="J52" s="14" t="s">
        <v>42</v>
      </c>
      <c r="K52" s="14" t="s">
        <v>42</v>
      </c>
      <c r="L52" s="14" t="s">
        <v>42</v>
      </c>
      <c r="M52" s="17" t="s">
        <v>41</v>
      </c>
    </row>
    <row r="53" spans="1:13" s="5" customFormat="1" ht="16" x14ac:dyDescent="0.4">
      <c r="A53" s="9">
        <v>181</v>
      </c>
      <c r="B53" s="6" t="s">
        <v>16</v>
      </c>
      <c r="C53" s="25">
        <v>46097</v>
      </c>
      <c r="D53" s="25">
        <v>46476</v>
      </c>
      <c r="E53" s="37">
        <v>24.48</v>
      </c>
      <c r="F53" s="9" t="s">
        <v>5</v>
      </c>
      <c r="G53" s="8">
        <v>2</v>
      </c>
      <c r="H53" s="13">
        <v>50</v>
      </c>
      <c r="I53" s="12">
        <f>SUM(E53)*H53</f>
        <v>1224</v>
      </c>
      <c r="J53" s="14" t="s">
        <v>42</v>
      </c>
      <c r="K53" s="15">
        <f>D53-C53</f>
        <v>379</v>
      </c>
      <c r="L53" s="16">
        <f>SUM(E53*H53)*K53/7</f>
        <v>66270.857142857145</v>
      </c>
      <c r="M53" s="17" t="s">
        <v>41</v>
      </c>
    </row>
    <row r="54" spans="1:13" s="5" customFormat="1" ht="16" x14ac:dyDescent="0.4">
      <c r="A54" s="11" t="s">
        <v>43</v>
      </c>
      <c r="B54" s="6" t="s">
        <v>28</v>
      </c>
      <c r="C54" s="25">
        <v>46097</v>
      </c>
      <c r="D54" s="25">
        <v>46101</v>
      </c>
      <c r="E54" s="37">
        <v>33</v>
      </c>
      <c r="F54" s="25" t="s">
        <v>5</v>
      </c>
      <c r="G54" s="8" t="s">
        <v>20</v>
      </c>
      <c r="H54" s="13">
        <v>35</v>
      </c>
      <c r="I54" s="12">
        <f>SUM(E54)*H54</f>
        <v>1155</v>
      </c>
      <c r="J54" s="14" t="s">
        <v>42</v>
      </c>
      <c r="K54" s="15">
        <f>D54-C54</f>
        <v>4</v>
      </c>
      <c r="L54" s="16">
        <f>SUM(E54*H54)*K54/7</f>
        <v>660</v>
      </c>
      <c r="M54" s="17" t="s">
        <v>41</v>
      </c>
    </row>
    <row r="55" spans="1:13" s="5" customFormat="1" ht="16" x14ac:dyDescent="0.4">
      <c r="A55" s="9">
        <v>177</v>
      </c>
      <c r="B55" s="6" t="s">
        <v>9</v>
      </c>
      <c r="C55" s="25">
        <v>46100</v>
      </c>
      <c r="D55" s="14" t="s">
        <v>42</v>
      </c>
      <c r="E55" s="37">
        <v>25</v>
      </c>
      <c r="F55" s="9" t="s">
        <v>5</v>
      </c>
      <c r="G55" s="8">
        <v>2</v>
      </c>
      <c r="H55" s="13">
        <v>21</v>
      </c>
      <c r="I55" s="12">
        <f>SUM(E55)*H55</f>
        <v>525</v>
      </c>
      <c r="J55" s="19">
        <f>SUM(I55)*52</f>
        <v>27300</v>
      </c>
      <c r="K55" s="14" t="s">
        <v>42</v>
      </c>
      <c r="L55" s="14" t="s">
        <v>42</v>
      </c>
      <c r="M55" s="17" t="s">
        <v>41</v>
      </c>
    </row>
    <row r="56" spans="1:13" s="5" customFormat="1" ht="16" x14ac:dyDescent="0.4">
      <c r="A56" s="9">
        <v>182</v>
      </c>
      <c r="B56" s="6" t="s">
        <v>16</v>
      </c>
      <c r="C56" s="25">
        <v>46100</v>
      </c>
      <c r="D56" s="14" t="s">
        <v>42</v>
      </c>
      <c r="E56" s="37">
        <v>24.48</v>
      </c>
      <c r="F56" s="9" t="s">
        <v>5</v>
      </c>
      <c r="G56" s="8">
        <v>4</v>
      </c>
      <c r="H56" s="13">
        <v>23</v>
      </c>
      <c r="I56" s="12">
        <f>SUM(E56)*H56</f>
        <v>563.04</v>
      </c>
      <c r="J56" s="19">
        <f>SUM(I56)*52</f>
        <v>29278.079999999998</v>
      </c>
      <c r="K56" s="14" t="s">
        <v>42</v>
      </c>
      <c r="L56" s="14" t="s">
        <v>42</v>
      </c>
      <c r="M56" s="17" t="s">
        <v>41</v>
      </c>
    </row>
    <row r="57" spans="1:13" ht="16" x14ac:dyDescent="0.3">
      <c r="A57" s="11" t="s">
        <v>44</v>
      </c>
      <c r="B57" s="6" t="s">
        <v>28</v>
      </c>
      <c r="C57" s="25">
        <v>46104</v>
      </c>
      <c r="D57" s="25">
        <v>46108</v>
      </c>
      <c r="E57" s="37">
        <v>33</v>
      </c>
      <c r="F57" s="25" t="s">
        <v>5</v>
      </c>
      <c r="G57" s="8" t="s">
        <v>20</v>
      </c>
      <c r="H57" s="13">
        <v>35</v>
      </c>
      <c r="I57" s="12">
        <f>SUM(E57)*H57</f>
        <v>1155</v>
      </c>
      <c r="J57" s="14" t="s">
        <v>42</v>
      </c>
      <c r="K57" s="15">
        <f>D57-C57</f>
        <v>4</v>
      </c>
      <c r="L57" s="16">
        <f>SUM(E57*H57)*K57/7</f>
        <v>660</v>
      </c>
      <c r="M57" s="17" t="s">
        <v>41</v>
      </c>
    </row>
    <row r="58" spans="1:13" ht="16" x14ac:dyDescent="0.3">
      <c r="A58" s="20" t="s">
        <v>51</v>
      </c>
      <c r="B58" s="21" t="s">
        <v>83</v>
      </c>
      <c r="C58" s="38">
        <v>46110</v>
      </c>
      <c r="D58" s="20" t="s">
        <v>81</v>
      </c>
      <c r="E58" s="16">
        <v>23.25</v>
      </c>
      <c r="F58" s="20">
        <v>64</v>
      </c>
      <c r="G58" s="20">
        <v>6</v>
      </c>
      <c r="H58" s="36">
        <v>4</v>
      </c>
      <c r="I58" s="27">
        <f>SUM(E58*F58)</f>
        <v>1488</v>
      </c>
      <c r="J58" s="14" t="s">
        <v>42</v>
      </c>
      <c r="K58" s="14" t="s">
        <v>42</v>
      </c>
      <c r="L58" s="14" t="s">
        <v>42</v>
      </c>
      <c r="M58" s="17" t="s">
        <v>41</v>
      </c>
    </row>
    <row r="59" spans="1:13" ht="16" x14ac:dyDescent="0.3">
      <c r="A59" s="11" t="s">
        <v>45</v>
      </c>
      <c r="B59" s="6" t="s">
        <v>28</v>
      </c>
      <c r="C59" s="25">
        <v>46111</v>
      </c>
      <c r="D59" s="14" t="s">
        <v>42</v>
      </c>
      <c r="E59" s="37">
        <v>33</v>
      </c>
      <c r="F59" s="25" t="s">
        <v>5</v>
      </c>
      <c r="G59" s="8" t="s">
        <v>20</v>
      </c>
      <c r="H59" s="13">
        <v>28</v>
      </c>
      <c r="I59" s="12">
        <f t="shared" ref="I59:I64" si="6">SUM(E59)*H59</f>
        <v>924</v>
      </c>
      <c r="J59" s="19">
        <f>SUM(I59)*52</f>
        <v>48048</v>
      </c>
      <c r="K59" s="14" t="s">
        <v>42</v>
      </c>
      <c r="L59" s="14" t="s">
        <v>42</v>
      </c>
      <c r="M59" s="17" t="s">
        <v>41</v>
      </c>
    </row>
    <row r="60" spans="1:13" ht="16" x14ac:dyDescent="0.3">
      <c r="A60" s="9">
        <v>184</v>
      </c>
      <c r="B60" s="6" t="s">
        <v>10</v>
      </c>
      <c r="C60" s="25">
        <v>46113</v>
      </c>
      <c r="D60" s="14" t="s">
        <v>42</v>
      </c>
      <c r="E60" s="37">
        <v>24.48</v>
      </c>
      <c r="F60" s="9" t="s">
        <v>5</v>
      </c>
      <c r="G60" s="9">
        <v>1</v>
      </c>
      <c r="H60" s="13">
        <v>10</v>
      </c>
      <c r="I60" s="12">
        <f t="shared" si="6"/>
        <v>244.8</v>
      </c>
      <c r="J60" s="19">
        <f>SUM(I60)*52</f>
        <v>12729.6</v>
      </c>
      <c r="K60" s="14" t="s">
        <v>42</v>
      </c>
      <c r="L60" s="14" t="s">
        <v>42</v>
      </c>
      <c r="M60" s="17" t="s">
        <v>41</v>
      </c>
    </row>
    <row r="61" spans="1:13" ht="16" x14ac:dyDescent="0.3">
      <c r="A61" s="9">
        <v>183</v>
      </c>
      <c r="B61" s="6" t="s">
        <v>16</v>
      </c>
      <c r="C61" s="25">
        <v>46113</v>
      </c>
      <c r="D61" s="14" t="s">
        <v>42</v>
      </c>
      <c r="E61" s="37">
        <v>24.48</v>
      </c>
      <c r="F61" s="9" t="s">
        <v>6</v>
      </c>
      <c r="G61" s="9">
        <v>1</v>
      </c>
      <c r="H61" s="13">
        <v>7</v>
      </c>
      <c r="I61" s="12">
        <f t="shared" si="6"/>
        <v>171.36</v>
      </c>
      <c r="J61" s="19">
        <f>SUM(I61)*52</f>
        <v>8910.7200000000012</v>
      </c>
      <c r="K61" s="14" t="s">
        <v>42</v>
      </c>
      <c r="L61" s="14" t="s">
        <v>42</v>
      </c>
      <c r="M61" s="17" t="s">
        <v>41</v>
      </c>
    </row>
    <row r="62" spans="1:13" ht="16" x14ac:dyDescent="0.3">
      <c r="A62" s="9">
        <v>186</v>
      </c>
      <c r="B62" s="6" t="s">
        <v>16</v>
      </c>
      <c r="C62" s="25">
        <v>46113</v>
      </c>
      <c r="D62" s="25">
        <v>46118</v>
      </c>
      <c r="E62" s="37">
        <v>24.48</v>
      </c>
      <c r="F62" s="9" t="s">
        <v>23</v>
      </c>
      <c r="G62" s="9">
        <v>3</v>
      </c>
      <c r="H62" s="13">
        <v>30</v>
      </c>
      <c r="I62" s="12">
        <f t="shared" si="6"/>
        <v>734.4</v>
      </c>
      <c r="J62" s="14" t="s">
        <v>42</v>
      </c>
      <c r="K62" s="15">
        <f>D62-C62</f>
        <v>5</v>
      </c>
      <c r="L62" s="16">
        <f>SUM(E62*H62)*K62/7</f>
        <v>524.57142857142856</v>
      </c>
      <c r="M62" s="17" t="s">
        <v>41</v>
      </c>
    </row>
    <row r="63" spans="1:13" ht="16" x14ac:dyDescent="0.3">
      <c r="A63" s="9">
        <v>189</v>
      </c>
      <c r="B63" s="6" t="s">
        <v>29</v>
      </c>
      <c r="C63" s="25">
        <v>46113</v>
      </c>
      <c r="D63" s="14" t="s">
        <v>42</v>
      </c>
      <c r="E63" s="37">
        <v>26.25</v>
      </c>
      <c r="F63" s="9" t="s">
        <v>6</v>
      </c>
      <c r="G63" s="9">
        <v>4</v>
      </c>
      <c r="H63" s="13">
        <v>42</v>
      </c>
      <c r="I63" s="12">
        <f t="shared" si="6"/>
        <v>1102.5</v>
      </c>
      <c r="J63" s="19">
        <f>SUM(I63)*52</f>
        <v>57330</v>
      </c>
      <c r="K63" s="14" t="s">
        <v>42</v>
      </c>
      <c r="L63" s="14" t="s">
        <v>42</v>
      </c>
      <c r="M63" s="17" t="s">
        <v>41</v>
      </c>
    </row>
    <row r="64" spans="1:13" ht="16" x14ac:dyDescent="0.3">
      <c r="A64" s="9">
        <v>190</v>
      </c>
      <c r="B64" s="6" t="s">
        <v>11</v>
      </c>
      <c r="C64" s="25">
        <v>46113</v>
      </c>
      <c r="D64" s="14" t="s">
        <v>42</v>
      </c>
      <c r="E64" s="37">
        <v>27</v>
      </c>
      <c r="F64" s="9" t="s">
        <v>25</v>
      </c>
      <c r="G64" s="9">
        <v>5</v>
      </c>
      <c r="H64" s="13">
        <v>3</v>
      </c>
      <c r="I64" s="12">
        <f t="shared" si="6"/>
        <v>81</v>
      </c>
      <c r="J64" s="19">
        <f>SUM(I64)*52</f>
        <v>4212</v>
      </c>
      <c r="K64" s="14" t="s">
        <v>42</v>
      </c>
      <c r="L64" s="14" t="s">
        <v>42</v>
      </c>
      <c r="M64" s="17" t="s">
        <v>41</v>
      </c>
    </row>
    <row r="65" spans="1:13" ht="16" x14ac:dyDescent="0.3">
      <c r="A65" s="20" t="s">
        <v>48</v>
      </c>
      <c r="B65" s="6" t="s">
        <v>27</v>
      </c>
      <c r="C65" s="38">
        <v>46114</v>
      </c>
      <c r="D65" s="20" t="s">
        <v>81</v>
      </c>
      <c r="E65" s="16">
        <v>25</v>
      </c>
      <c r="F65" s="20">
        <v>64</v>
      </c>
      <c r="G65" s="20">
        <v>6</v>
      </c>
      <c r="H65" s="36">
        <v>4</v>
      </c>
      <c r="I65" s="27">
        <f>SUM(E65*F65)</f>
        <v>1600</v>
      </c>
      <c r="J65" s="14" t="s">
        <v>42</v>
      </c>
      <c r="K65" s="14" t="s">
        <v>42</v>
      </c>
      <c r="L65" s="14" t="s">
        <v>42</v>
      </c>
      <c r="M65" s="17" t="s">
        <v>41</v>
      </c>
    </row>
    <row r="66" spans="1:13" ht="16" x14ac:dyDescent="0.3">
      <c r="A66" s="9">
        <v>191</v>
      </c>
      <c r="B66" s="6" t="s">
        <v>29</v>
      </c>
      <c r="C66" s="25">
        <v>46119</v>
      </c>
      <c r="D66" s="14" t="s">
        <v>42</v>
      </c>
      <c r="E66" s="37">
        <v>27</v>
      </c>
      <c r="F66" s="9" t="s">
        <v>6</v>
      </c>
      <c r="G66" s="9">
        <v>4</v>
      </c>
      <c r="H66" s="13">
        <v>4.5</v>
      </c>
      <c r="I66" s="12">
        <f>SUM(E66)*H66</f>
        <v>121.5</v>
      </c>
      <c r="J66" s="19">
        <f>SUM(I66)*52</f>
        <v>6318</v>
      </c>
      <c r="K66" s="14" t="s">
        <v>42</v>
      </c>
      <c r="L66" s="14" t="s">
        <v>42</v>
      </c>
      <c r="M66" s="17" t="s">
        <v>41</v>
      </c>
    </row>
    <row r="67" spans="1:13" ht="16" x14ac:dyDescent="0.3">
      <c r="A67" s="9">
        <v>188</v>
      </c>
      <c r="B67" s="6" t="s">
        <v>17</v>
      </c>
      <c r="C67" s="25">
        <v>46122</v>
      </c>
      <c r="D67" s="14" t="s">
        <v>42</v>
      </c>
      <c r="E67" s="37">
        <v>26</v>
      </c>
      <c r="F67" s="9" t="s">
        <v>6</v>
      </c>
      <c r="G67" s="9">
        <v>1</v>
      </c>
      <c r="H67" s="13">
        <v>5</v>
      </c>
      <c r="I67" s="12">
        <f>SUM(E67)*H67</f>
        <v>130</v>
      </c>
      <c r="J67" s="19">
        <f>SUM(I67)*52</f>
        <v>6760</v>
      </c>
      <c r="K67" s="14" t="s">
        <v>42</v>
      </c>
      <c r="L67" s="14" t="s">
        <v>42</v>
      </c>
      <c r="M67" s="17" t="s">
        <v>41</v>
      </c>
    </row>
    <row r="68" spans="1:13" ht="16" x14ac:dyDescent="0.3">
      <c r="A68" s="20" t="s">
        <v>64</v>
      </c>
      <c r="B68" s="6" t="s">
        <v>12</v>
      </c>
      <c r="C68" s="38">
        <v>46126</v>
      </c>
      <c r="D68" s="20" t="s">
        <v>81</v>
      </c>
      <c r="E68" s="16">
        <v>26.75</v>
      </c>
      <c r="F68" s="20">
        <v>64</v>
      </c>
      <c r="G68" s="20">
        <v>6</v>
      </c>
      <c r="H68" s="36">
        <v>4</v>
      </c>
      <c r="I68" s="27">
        <f>SUM(E68*F68)</f>
        <v>1712</v>
      </c>
      <c r="J68" s="14" t="s">
        <v>42</v>
      </c>
      <c r="K68" s="14" t="s">
        <v>42</v>
      </c>
      <c r="L68" s="14" t="s">
        <v>42</v>
      </c>
      <c r="M68" s="17" t="s">
        <v>41</v>
      </c>
    </row>
    <row r="69" spans="1:13" ht="16" x14ac:dyDescent="0.3">
      <c r="A69" s="20" t="s">
        <v>61</v>
      </c>
      <c r="B69" s="6" t="s">
        <v>17</v>
      </c>
      <c r="C69" s="38">
        <v>46126</v>
      </c>
      <c r="D69" s="20" t="s">
        <v>81</v>
      </c>
      <c r="E69" s="16">
        <v>26</v>
      </c>
      <c r="F69" s="20">
        <v>64</v>
      </c>
      <c r="G69" s="20">
        <v>6</v>
      </c>
      <c r="H69" s="36">
        <v>4</v>
      </c>
      <c r="I69" s="27">
        <f>SUM(E69*F69)</f>
        <v>1664</v>
      </c>
      <c r="J69" s="14" t="s">
        <v>42</v>
      </c>
      <c r="K69" s="14" t="s">
        <v>42</v>
      </c>
      <c r="L69" s="14" t="s">
        <v>42</v>
      </c>
      <c r="M69" s="17" t="s">
        <v>41</v>
      </c>
    </row>
    <row r="70" spans="1:13" ht="16" x14ac:dyDescent="0.3">
      <c r="A70" s="9">
        <v>185</v>
      </c>
      <c r="B70" s="6" t="s">
        <v>14</v>
      </c>
      <c r="C70" s="25">
        <v>46127</v>
      </c>
      <c r="D70" s="14" t="s">
        <v>42</v>
      </c>
      <c r="E70" s="37">
        <v>25.52</v>
      </c>
      <c r="F70" s="9" t="s">
        <v>5</v>
      </c>
      <c r="G70" s="9">
        <v>1</v>
      </c>
      <c r="H70" s="13">
        <v>4</v>
      </c>
      <c r="I70" s="12">
        <f>SUM(E70)*H70</f>
        <v>102.08</v>
      </c>
      <c r="J70" s="19">
        <f>SUM(I70)*52</f>
        <v>5308.16</v>
      </c>
      <c r="K70" s="14" t="s">
        <v>42</v>
      </c>
      <c r="L70" s="14" t="s">
        <v>42</v>
      </c>
      <c r="M70" s="17" t="s">
        <v>41</v>
      </c>
    </row>
    <row r="71" spans="1:13" ht="16" x14ac:dyDescent="0.3">
      <c r="A71" s="20" t="s">
        <v>63</v>
      </c>
      <c r="B71" s="6" t="s">
        <v>12</v>
      </c>
      <c r="C71" s="38">
        <v>46129</v>
      </c>
      <c r="D71" s="20" t="s">
        <v>81</v>
      </c>
      <c r="E71" s="16">
        <v>26.75</v>
      </c>
      <c r="F71" s="20">
        <v>64</v>
      </c>
      <c r="G71" s="20">
        <v>6</v>
      </c>
      <c r="H71" s="36">
        <v>4</v>
      </c>
      <c r="I71" s="27">
        <f>SUM(E71*F71)</f>
        <v>1712</v>
      </c>
      <c r="J71" s="14" t="s">
        <v>42</v>
      </c>
      <c r="K71" s="14" t="s">
        <v>42</v>
      </c>
      <c r="L71" s="14" t="s">
        <v>42</v>
      </c>
      <c r="M71" s="17" t="s">
        <v>41</v>
      </c>
    </row>
    <row r="72" spans="1:13" ht="16" x14ac:dyDescent="0.3">
      <c r="A72" s="9">
        <v>187</v>
      </c>
      <c r="B72" s="6" t="s">
        <v>24</v>
      </c>
      <c r="C72" s="25">
        <v>46132</v>
      </c>
      <c r="D72" s="14" t="s">
        <v>42</v>
      </c>
      <c r="E72" s="37">
        <v>25</v>
      </c>
      <c r="F72" s="9" t="s">
        <v>6</v>
      </c>
      <c r="G72" s="9">
        <v>4</v>
      </c>
      <c r="H72" s="13">
        <v>20.5</v>
      </c>
      <c r="I72" s="12">
        <f>SUM(E72)*H72</f>
        <v>512.5</v>
      </c>
      <c r="J72" s="19">
        <f>SUM(I72)*52</f>
        <v>26650</v>
      </c>
      <c r="K72" s="14" t="s">
        <v>42</v>
      </c>
      <c r="L72" s="14" t="s">
        <v>42</v>
      </c>
      <c r="M72" s="17" t="s">
        <v>41</v>
      </c>
    </row>
    <row r="73" spans="1:13" ht="16" x14ac:dyDescent="0.3">
      <c r="A73" s="20" t="s">
        <v>49</v>
      </c>
      <c r="B73" s="21" t="s">
        <v>84</v>
      </c>
      <c r="C73" s="38">
        <v>46139</v>
      </c>
      <c r="D73" s="20" t="s">
        <v>81</v>
      </c>
      <c r="E73" s="16">
        <v>41.42</v>
      </c>
      <c r="F73" s="20">
        <v>64</v>
      </c>
      <c r="G73" s="20">
        <v>6</v>
      </c>
      <c r="H73" s="36">
        <v>4</v>
      </c>
      <c r="I73" s="27">
        <f>SUM(E73*F73)</f>
        <v>2650.88</v>
      </c>
      <c r="J73" s="14" t="s">
        <v>42</v>
      </c>
      <c r="K73" s="14" t="s">
        <v>42</v>
      </c>
      <c r="L73" s="14" t="s">
        <v>42</v>
      </c>
      <c r="M73" s="17" t="s">
        <v>41</v>
      </c>
    </row>
    <row r="74" spans="1:13" ht="16" x14ac:dyDescent="0.3">
      <c r="A74" s="20" t="s">
        <v>48</v>
      </c>
      <c r="B74" s="6" t="s">
        <v>29</v>
      </c>
      <c r="C74" s="38">
        <v>46144</v>
      </c>
      <c r="D74" s="20" t="s">
        <v>81</v>
      </c>
      <c r="E74" s="16">
        <v>26.9</v>
      </c>
      <c r="F74" s="20">
        <v>64</v>
      </c>
      <c r="G74" s="20">
        <v>6</v>
      </c>
      <c r="H74" s="36">
        <v>4</v>
      </c>
      <c r="I74" s="27">
        <f>SUM(E74*F74)</f>
        <v>1721.6</v>
      </c>
      <c r="J74" s="14" t="s">
        <v>42</v>
      </c>
      <c r="K74" s="14" t="s">
        <v>42</v>
      </c>
      <c r="L74" s="14" t="s">
        <v>42</v>
      </c>
      <c r="M74" s="17" t="s">
        <v>41</v>
      </c>
    </row>
    <row r="75" spans="1:13" ht="16" x14ac:dyDescent="0.3">
      <c r="A75" s="20" t="s">
        <v>50</v>
      </c>
      <c r="B75" s="21" t="s">
        <v>84</v>
      </c>
      <c r="C75" s="38">
        <v>46147</v>
      </c>
      <c r="D75" s="20" t="s">
        <v>81</v>
      </c>
      <c r="E75" s="16">
        <v>41.42</v>
      </c>
      <c r="F75" s="20">
        <v>64</v>
      </c>
      <c r="G75" s="20">
        <v>6</v>
      </c>
      <c r="H75" s="36">
        <v>4</v>
      </c>
      <c r="I75" s="27">
        <f>SUM(E75*F75)</f>
        <v>2650.88</v>
      </c>
      <c r="J75" s="14" t="s">
        <v>42</v>
      </c>
      <c r="K75" s="14" t="s">
        <v>42</v>
      </c>
      <c r="L75" s="14" t="s">
        <v>42</v>
      </c>
      <c r="M75" s="17" t="s">
        <v>41</v>
      </c>
    </row>
    <row r="76" spans="1:13" ht="16" x14ac:dyDescent="0.3">
      <c r="A76" s="20" t="s">
        <v>60</v>
      </c>
      <c r="B76" s="6" t="s">
        <v>12</v>
      </c>
      <c r="C76" s="38">
        <v>46151</v>
      </c>
      <c r="D76" s="20" t="s">
        <v>81</v>
      </c>
      <c r="E76" s="16">
        <v>26.75</v>
      </c>
      <c r="F76" s="20">
        <v>64</v>
      </c>
      <c r="G76" s="20">
        <v>6</v>
      </c>
      <c r="H76" s="36">
        <v>4</v>
      </c>
      <c r="I76" s="27">
        <f>SUM(E76*F76)</f>
        <v>1712</v>
      </c>
      <c r="J76" s="14" t="s">
        <v>42</v>
      </c>
      <c r="K76" s="14" t="s">
        <v>42</v>
      </c>
      <c r="L76" s="14" t="s">
        <v>42</v>
      </c>
      <c r="M76" s="17" t="s">
        <v>41</v>
      </c>
    </row>
    <row r="77" spans="1:13" ht="16" x14ac:dyDescent="0.3">
      <c r="A77" s="9">
        <v>163</v>
      </c>
      <c r="B77" s="35" t="s">
        <v>79</v>
      </c>
      <c r="C77" s="26"/>
      <c r="D77" s="26"/>
      <c r="E77" s="37"/>
      <c r="F77" s="25"/>
      <c r="G77" s="8"/>
      <c r="H77" s="13"/>
      <c r="I77" s="12"/>
      <c r="J77" s="14"/>
      <c r="K77" s="15"/>
      <c r="L77" s="16"/>
      <c r="M77" s="17"/>
    </row>
    <row r="78" spans="1:13" ht="16" x14ac:dyDescent="0.3">
      <c r="A78" s="11">
        <v>180</v>
      </c>
      <c r="B78" s="35" t="s">
        <v>79</v>
      </c>
      <c r="C78" s="25"/>
      <c r="D78" s="25"/>
      <c r="E78" s="37"/>
      <c r="F78" s="25"/>
      <c r="G78" s="8"/>
      <c r="H78" s="13"/>
      <c r="I78" s="12"/>
      <c r="J78" s="14"/>
      <c r="K78" s="15"/>
      <c r="L78" s="16"/>
      <c r="M78" s="17"/>
    </row>
    <row r="79" spans="1:13" x14ac:dyDescent="0.3">
      <c r="J79" s="29"/>
      <c r="L79" s="28"/>
    </row>
    <row r="81" spans="1:2" x14ac:dyDescent="0.3">
      <c r="A81" s="30" t="s">
        <v>67</v>
      </c>
      <c r="B81" s="34" t="s">
        <v>68</v>
      </c>
    </row>
    <row r="82" spans="1:2" x14ac:dyDescent="0.3">
      <c r="A82" s="20">
        <v>39</v>
      </c>
      <c r="B82" s="21" t="s">
        <v>69</v>
      </c>
    </row>
    <row r="83" spans="1:2" x14ac:dyDescent="0.3">
      <c r="A83" s="20">
        <v>13</v>
      </c>
      <c r="B83" s="21" t="s">
        <v>8</v>
      </c>
    </row>
    <row r="84" spans="1:2" x14ac:dyDescent="0.3">
      <c r="A84" s="20" t="s">
        <v>70</v>
      </c>
      <c r="B84" s="21" t="s">
        <v>71</v>
      </c>
    </row>
    <row r="85" spans="1:2" ht="60" x14ac:dyDescent="0.3">
      <c r="A85" s="20" t="s">
        <v>72</v>
      </c>
      <c r="B85" s="21" t="s">
        <v>73</v>
      </c>
    </row>
    <row r="86" spans="1:2" x14ac:dyDescent="0.3">
      <c r="A86" s="20" t="s">
        <v>70</v>
      </c>
      <c r="B86" s="21" t="s">
        <v>21</v>
      </c>
    </row>
    <row r="87" spans="1:2" ht="45" x14ac:dyDescent="0.3">
      <c r="A87" s="20" t="s">
        <v>74</v>
      </c>
      <c r="B87" s="21" t="s">
        <v>22</v>
      </c>
    </row>
    <row r="88" spans="1:2" x14ac:dyDescent="0.3">
      <c r="A88" s="20" t="s">
        <v>70</v>
      </c>
      <c r="B88" s="7" t="s">
        <v>23</v>
      </c>
    </row>
    <row r="89" spans="1:2" ht="45" x14ac:dyDescent="0.3">
      <c r="A89" s="20" t="s">
        <v>74</v>
      </c>
      <c r="B89" s="21" t="s">
        <v>75</v>
      </c>
    </row>
    <row r="90" spans="1:2" x14ac:dyDescent="0.3">
      <c r="A90" s="20" t="s">
        <v>70</v>
      </c>
      <c r="B90" s="21" t="s">
        <v>76</v>
      </c>
    </row>
    <row r="91" spans="1:2" ht="30" x14ac:dyDescent="0.3">
      <c r="A91" s="20"/>
      <c r="B91" s="21" t="s">
        <v>77</v>
      </c>
    </row>
    <row r="92" spans="1:2" ht="30" x14ac:dyDescent="0.3">
      <c r="A92" s="20"/>
      <c r="B92" s="21" t="s">
        <v>78</v>
      </c>
    </row>
    <row r="93" spans="1:2" ht="60" x14ac:dyDescent="0.3">
      <c r="A93" s="20">
        <v>4</v>
      </c>
      <c r="B93" s="21" t="s">
        <v>80</v>
      </c>
    </row>
  </sheetData>
  <autoFilter ref="A4:M4" xr:uid="{04007CA0-C4F7-423D-9968-4A14FFAD07FF}">
    <sortState xmlns:xlrd2="http://schemas.microsoft.com/office/spreadsheetml/2017/richdata2" ref="A5:M111">
      <sortCondition ref="A4"/>
    </sortState>
  </autoFilter>
  <sortState xmlns:xlrd2="http://schemas.microsoft.com/office/spreadsheetml/2017/richdata2" ref="A5:M78">
    <sortCondition ref="C5:C78"/>
    <sortCondition ref="G5:G78"/>
    <sortCondition ref="B5:B78"/>
  </sortState>
  <phoneticPr fontId="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26d4f9-fca5-464a-9f59-196472309a90" xsi:nil="true"/>
    <lcf76f155ced4ddcb4097134ff3c332f xmlns="8f865652-39b8-46de-843f-6b808a99f4d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79E59325DCEB4398A34BEC402EA2B1" ma:contentTypeVersion="15" ma:contentTypeDescription="Create a new document." ma:contentTypeScope="" ma:versionID="2f5d157b55759734b9473f001b4fb13d">
  <xsd:schema xmlns:xsd="http://www.w3.org/2001/XMLSchema" xmlns:xs="http://www.w3.org/2001/XMLSchema" xmlns:p="http://schemas.microsoft.com/office/2006/metadata/properties" xmlns:ns2="8f865652-39b8-46de-843f-6b808a99f4da" xmlns:ns3="4f26d4f9-fca5-464a-9f59-196472309a90" targetNamespace="http://schemas.microsoft.com/office/2006/metadata/properties" ma:root="true" ma:fieldsID="42b4e84b7f8053892bd8c3b5753adc03" ns2:_="" ns3:_="">
    <xsd:import namespace="8f865652-39b8-46de-843f-6b808a99f4da"/>
    <xsd:import namespace="4f26d4f9-fca5-464a-9f59-196472309a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865652-39b8-46de-843f-6b808a99f4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6f4238c-e56c-47f3-bb7f-918e154ea9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26d4f9-fca5-464a-9f59-196472309a9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199a7bf-db86-491b-87f3-9d445aa63106}" ma:internalName="TaxCatchAll" ma:showField="CatchAllData" ma:web="4f26d4f9-fca5-464a-9f59-196472309a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F93A5D-8EA8-4476-83F6-550A0C8353BF}">
  <ds:schemaRefs>
    <ds:schemaRef ds:uri="http://schemas.microsoft.com/office/2006/metadata/properties"/>
    <ds:schemaRef ds:uri="http://schemas.microsoft.com/office/infopath/2007/PartnerControls"/>
    <ds:schemaRef ds:uri="4f26d4f9-fca5-464a-9f59-196472309a90"/>
    <ds:schemaRef ds:uri="8f865652-39b8-46de-843f-6b808a99f4da"/>
    <ds:schemaRef ds:uri="ed1c903c-4d51-4a34-874c-2397be3023d6"/>
    <ds:schemaRef ds:uri="ccb853c6-f2d3-4149-b81a-98d73dc01664"/>
  </ds:schemaRefs>
</ds:datastoreItem>
</file>

<file path=customXml/itemProps2.xml><?xml version="1.0" encoding="utf-8"?>
<ds:datastoreItem xmlns:ds="http://schemas.openxmlformats.org/officeDocument/2006/customXml" ds:itemID="{D37303EF-2675-42B7-9BDB-85AA200275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2B709D-2F5C-4619-981F-A54663C869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865652-39b8-46de-843f-6b808a99f4da"/>
    <ds:schemaRef ds:uri="4f26d4f9-fca5-464a-9f59-196472309a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4acd14d-92bb-44d6-bba8-edb3d03813cd}" enabled="0" method="" siteId="{24acd14d-92bb-44d6-bba8-edb3d03813c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Quarter 2</vt:lpstr>
    </vt:vector>
  </TitlesOfParts>
  <Company>Staffordshire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Kinvig-Jenkinson, Clare (F&amp;R)</dc:creator>
  <cp:lastModifiedBy>Kinvig-Jenkinson, Clare (F&amp;R)</cp:lastModifiedBy>
  <dcterms:created xsi:type="dcterms:W3CDTF">2026-05-15T11:40:14Z</dcterms:created>
  <dcterms:modified xsi:type="dcterms:W3CDTF">2026-05-22T09:26:27Z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0x010100DE79E59325DCEB4398A34BEC402EA2B1</vt:lpwstr>
  </property>
  <property fmtid="{D5CDD505-2E9C-101B-9397-08002B2CF9AE}" pid="3" name="MediaServiceImageTags">
    <vt:lpwstr/>
  </property>
</Properties>
</file>