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mercial Team\IA Contracts (Reference)\IA1256 Alternative Education DPS\16. Contract Management\Contract Award Notices\IA1256 Quarter 01.09.23 - 30.11.23 Yr 6 Qtr 1\"/>
    </mc:Choice>
  </mc:AlternateContent>
  <xr:revisionPtr revIDLastSave="0" documentId="8_{A7F87EA9-6650-4B87-B3F7-BE5345F982E6}" xr6:coauthVersionLast="47" xr6:coauthVersionMax="47" xr10:uidLastSave="{00000000-0000-0000-0000-000000000000}"/>
  <bookViews>
    <workbookView xWindow="-120" yWindow="-120" windowWidth="19440" windowHeight="15000" tabRatio="715" xr2:uid="{00000000-000D-0000-FFFF-FFFF00000000}"/>
  </bookViews>
  <sheets>
    <sheet name="1. Referral Details" sheetId="4" r:id="rId1"/>
    <sheet name="2. Provider Details" sheetId="8" r:id="rId2"/>
    <sheet name="3. QTR Monitoring Requirement" sheetId="7" r:id="rId3"/>
    <sheet name="Pivot Summary" sheetId="9" r:id="rId4"/>
    <sheet name="DO NOT DELETE" sheetId="3" state="hidden" r:id="rId5"/>
    <sheet name="Transformed Data" sheetId="10" r:id="rId6"/>
    <sheet name="Suggestion1" sheetId="11" r:id="rId7"/>
  </sheets>
  <definedNames>
    <definedName name="_xlnm._FilterDatabase" localSheetId="0" hidden="1">'1. Referral Details'!$A$1:$O$1498</definedName>
    <definedName name="_xlnm._FilterDatabase" localSheetId="1" hidden="1">'2. Provider Details'!$A$1:$I$50</definedName>
    <definedName name="_MailEndCompose" localSheetId="1">'2. Provider Details'!$I$17</definedName>
    <definedName name="Area">'DO NOT DELETE'!$C$4:$C$7</definedName>
    <definedName name="Lot">'DO NOT DELETE'!$B$24:$B$27</definedName>
    <definedName name="Lots">'DO NOT DELETE'!$B$29:$B$32</definedName>
    <definedName name="Prefix">'DO NOT DELETE'!$B$12:$B$21</definedName>
    <definedName name="_xlnm.Print_Area" localSheetId="2">'3. QTR Monitoring Requirement'!$A$1:$D$37</definedName>
    <definedName name="Qtr">'DO NOT DELETE'!$B$35:$B$62</definedName>
    <definedName name="SME">'DO NOT DELETE'!$B$9:$B$10</definedName>
  </definedNames>
  <calcPr calcId="191029"/>
  <pivotCaches>
    <pivotCache cacheId="6" r:id="rId8"/>
    <pivotCache cacheId="7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57" i="4" l="1"/>
  <c r="C1410" i="4"/>
  <c r="F1477" i="4" l="1"/>
  <c r="F1478" i="4"/>
  <c r="F1479" i="4"/>
  <c r="F1480" i="4"/>
  <c r="F1481" i="4"/>
  <c r="F1482" i="4"/>
  <c r="F1483" i="4"/>
  <c r="F1484" i="4"/>
  <c r="F1485" i="4"/>
  <c r="E1477" i="4"/>
  <c r="E1478" i="4"/>
  <c r="E1479" i="4"/>
  <c r="E1480" i="4"/>
  <c r="E1481" i="4"/>
  <c r="E1482" i="4"/>
  <c r="E1483" i="4"/>
  <c r="E1484" i="4"/>
  <c r="E1485" i="4"/>
  <c r="E1486" i="4"/>
  <c r="J1460" i="4"/>
  <c r="J1461" i="4"/>
  <c r="J1462" i="4"/>
  <c r="J1463" i="4"/>
  <c r="J1464" i="4"/>
  <c r="J1465" i="4"/>
  <c r="J1466" i="4"/>
  <c r="J1467" i="4"/>
  <c r="J1468" i="4"/>
  <c r="J1469" i="4"/>
  <c r="J1470" i="4"/>
  <c r="J1471" i="4"/>
  <c r="J1472" i="4"/>
  <c r="J1473" i="4"/>
  <c r="J1474" i="4"/>
  <c r="J1475" i="4"/>
  <c r="J1476" i="4"/>
  <c r="J1486" i="4"/>
  <c r="F1460" i="4"/>
  <c r="F1461" i="4"/>
  <c r="F1462" i="4"/>
  <c r="F1463" i="4"/>
  <c r="F1464" i="4"/>
  <c r="F1465" i="4"/>
  <c r="F1466" i="4"/>
  <c r="F1467" i="4"/>
  <c r="F1468" i="4"/>
  <c r="F1469" i="4"/>
  <c r="F1470" i="4"/>
  <c r="F1471" i="4"/>
  <c r="F1472" i="4"/>
  <c r="F1473" i="4"/>
  <c r="F1474" i="4"/>
  <c r="F1475" i="4"/>
  <c r="F1476" i="4"/>
  <c r="F1486" i="4"/>
  <c r="E1460" i="4"/>
  <c r="E1461" i="4"/>
  <c r="E1462" i="4"/>
  <c r="E1463" i="4"/>
  <c r="E1464" i="4"/>
  <c r="E1465" i="4"/>
  <c r="E1466" i="4"/>
  <c r="E1467" i="4"/>
  <c r="E1468" i="4"/>
  <c r="E1469" i="4"/>
  <c r="E1470" i="4"/>
  <c r="E1471" i="4"/>
  <c r="E1472" i="4"/>
  <c r="E1473" i="4"/>
  <c r="E1474" i="4"/>
  <c r="E1475" i="4"/>
  <c r="E1476" i="4"/>
  <c r="J1453" i="4"/>
  <c r="J1454" i="4"/>
  <c r="J1307" i="4"/>
  <c r="J1308" i="4"/>
  <c r="J1457" i="4"/>
  <c r="J1458" i="4"/>
  <c r="J1459" i="4"/>
  <c r="F1453" i="4"/>
  <c r="F1454" i="4"/>
  <c r="F1307" i="4"/>
  <c r="F1308" i="4"/>
  <c r="F1457" i="4"/>
  <c r="F1458" i="4"/>
  <c r="F1459" i="4"/>
  <c r="E1453" i="4"/>
  <c r="E1454" i="4"/>
  <c r="E1307" i="4"/>
  <c r="E1308" i="4"/>
  <c r="E1457" i="4"/>
  <c r="E1458" i="4"/>
  <c r="E1459" i="4"/>
  <c r="F1447" i="4"/>
  <c r="F1289" i="4"/>
  <c r="F1291" i="4"/>
  <c r="F1450" i="4"/>
  <c r="E1447" i="4"/>
  <c r="E1289" i="4"/>
  <c r="E1291" i="4"/>
  <c r="E1450" i="4"/>
  <c r="J1426" i="4"/>
  <c r="J1427" i="4"/>
  <c r="J1428" i="4"/>
  <c r="J1429" i="4"/>
  <c r="J1430" i="4"/>
  <c r="J1431" i="4"/>
  <c r="J1432" i="4"/>
  <c r="J1433" i="4"/>
  <c r="J1434" i="4"/>
  <c r="J1435" i="4"/>
  <c r="J1436" i="4"/>
  <c r="J1305" i="4"/>
  <c r="J1438" i="4"/>
  <c r="J1306" i="4"/>
  <c r="J1440" i="4"/>
  <c r="J1441" i="4"/>
  <c r="J1442" i="4"/>
  <c r="J1443" i="4"/>
  <c r="J1444" i="4"/>
  <c r="J1445" i="4"/>
  <c r="J1446" i="4"/>
  <c r="J1451" i="4"/>
  <c r="J1452" i="4"/>
  <c r="F1426" i="4"/>
  <c r="F1427" i="4"/>
  <c r="F1428" i="4"/>
  <c r="F1429" i="4"/>
  <c r="F1430" i="4"/>
  <c r="F1431" i="4"/>
  <c r="F1432" i="4"/>
  <c r="F1433" i="4"/>
  <c r="F1434" i="4"/>
  <c r="F1435" i="4"/>
  <c r="F1436" i="4"/>
  <c r="F1305" i="4"/>
  <c r="F1438" i="4"/>
  <c r="F1306" i="4"/>
  <c r="F1440" i="4"/>
  <c r="F1441" i="4"/>
  <c r="F1442" i="4"/>
  <c r="F1443" i="4"/>
  <c r="F1444" i="4"/>
  <c r="F1445" i="4"/>
  <c r="F1446" i="4"/>
  <c r="F1451" i="4"/>
  <c r="F1452" i="4"/>
  <c r="E1426" i="4"/>
  <c r="E1427" i="4"/>
  <c r="E1428" i="4"/>
  <c r="E1429" i="4"/>
  <c r="E1430" i="4"/>
  <c r="E1431" i="4"/>
  <c r="E1432" i="4"/>
  <c r="E1433" i="4"/>
  <c r="E1434" i="4"/>
  <c r="E1435" i="4"/>
  <c r="E1436" i="4"/>
  <c r="E1305" i="4"/>
  <c r="E1438" i="4"/>
  <c r="E1306" i="4"/>
  <c r="E1440" i="4"/>
  <c r="E1441" i="4"/>
  <c r="E1442" i="4"/>
  <c r="E1443" i="4"/>
  <c r="E1444" i="4"/>
  <c r="E1445" i="4"/>
  <c r="E1446" i="4"/>
  <c r="E1451" i="4"/>
  <c r="E1452" i="4"/>
  <c r="J1410" i="4"/>
  <c r="J1380" i="4"/>
  <c r="J1412" i="4"/>
  <c r="J1370" i="4"/>
  <c r="J1376" i="4"/>
  <c r="J1415" i="4"/>
  <c r="J1409" i="4"/>
  <c r="J1378" i="4"/>
  <c r="J1418" i="4"/>
  <c r="J1419" i="4"/>
  <c r="J1420" i="4"/>
  <c r="J1421" i="4"/>
  <c r="J1288" i="4"/>
  <c r="J1423" i="4"/>
  <c r="F1415" i="4"/>
  <c r="F1409" i="4"/>
  <c r="F1378" i="4"/>
  <c r="F1418" i="4"/>
  <c r="F1419" i="4"/>
  <c r="F1420" i="4"/>
  <c r="F1421" i="4"/>
  <c r="F1288" i="4"/>
  <c r="E1415" i="4"/>
  <c r="E1409" i="4"/>
  <c r="E1378" i="4"/>
  <c r="E1418" i="4"/>
  <c r="E1419" i="4"/>
  <c r="E1420" i="4"/>
  <c r="E1421" i="4"/>
  <c r="E1288" i="4"/>
  <c r="F1410" i="4"/>
  <c r="F1380" i="4"/>
  <c r="F1412" i="4"/>
  <c r="F1370" i="4"/>
  <c r="F1376" i="4"/>
  <c r="F1423" i="4"/>
  <c r="E1410" i="4"/>
  <c r="E1380" i="4"/>
  <c r="E1412" i="4"/>
  <c r="E1370" i="4"/>
  <c r="E1376" i="4"/>
  <c r="E1423" i="4"/>
  <c r="E1396" i="4"/>
  <c r="E1397" i="4"/>
  <c r="E1455" i="4"/>
  <c r="E1399" i="4"/>
  <c r="E1456" i="4"/>
  <c r="E1401" i="4"/>
  <c r="E1303" i="4"/>
  <c r="E1403" i="4"/>
  <c r="E1404" i="4"/>
  <c r="E1405" i="4"/>
  <c r="E1406" i="4"/>
  <c r="E1369" i="4"/>
  <c r="E1408" i="4"/>
  <c r="E1295" i="4"/>
  <c r="E1424" i="4"/>
  <c r="E1425" i="4"/>
  <c r="J1397" i="4"/>
  <c r="J1455" i="4"/>
  <c r="J1399" i="4"/>
  <c r="J1456" i="4"/>
  <c r="J1401" i="4"/>
  <c r="J1303" i="4"/>
  <c r="J1403" i="4"/>
  <c r="J1404" i="4"/>
  <c r="J1405" i="4"/>
  <c r="J1406" i="4"/>
  <c r="J1369" i="4"/>
  <c r="J1408" i="4"/>
  <c r="J1295" i="4"/>
  <c r="J1424" i="4"/>
  <c r="F1397" i="4"/>
  <c r="F1455" i="4"/>
  <c r="F1399" i="4"/>
  <c r="F1456" i="4"/>
  <c r="F1401" i="4"/>
  <c r="F1303" i="4"/>
  <c r="F1403" i="4"/>
  <c r="F1404" i="4"/>
  <c r="F1405" i="4"/>
  <c r="F1406" i="4"/>
  <c r="F1369" i="4"/>
  <c r="F1408" i="4"/>
  <c r="F1295" i="4"/>
  <c r="F1424" i="4"/>
  <c r="J1375" i="4"/>
  <c r="J1286" i="4"/>
  <c r="J1377" i="4"/>
  <c r="J1407" i="4"/>
  <c r="J1330" i="4"/>
  <c r="J1364" i="4"/>
  <c r="J1309" i="4"/>
  <c r="J1365" i="4"/>
  <c r="J1331" i="4"/>
  <c r="J1310" i="4"/>
  <c r="J1385" i="4"/>
  <c r="J1386" i="4"/>
  <c r="J1387" i="4"/>
  <c r="J1388" i="4"/>
  <c r="J1389" i="4"/>
  <c r="J1411" i="4"/>
  <c r="J1391" i="4"/>
  <c r="J1392" i="4"/>
  <c r="J1393" i="4"/>
  <c r="J1302" i="4"/>
  <c r="J1312" i="4"/>
  <c r="J1396" i="4"/>
  <c r="J1425" i="4"/>
  <c r="F1331" i="4"/>
  <c r="F1310" i="4"/>
  <c r="F1385" i="4"/>
  <c r="F1386" i="4"/>
  <c r="F1387" i="4"/>
  <c r="F1388" i="4"/>
  <c r="F1389" i="4"/>
  <c r="F1411" i="4"/>
  <c r="F1391" i="4"/>
  <c r="F1392" i="4"/>
  <c r="F1393" i="4"/>
  <c r="F1302" i="4"/>
  <c r="F1312" i="4"/>
  <c r="F1396" i="4"/>
  <c r="F1425" i="4"/>
  <c r="E1331" i="4"/>
  <c r="E1310" i="4"/>
  <c r="E1385" i="4"/>
  <c r="E1386" i="4"/>
  <c r="E1387" i="4"/>
  <c r="E1388" i="4"/>
  <c r="E1389" i="4"/>
  <c r="E1411" i="4"/>
  <c r="E1391" i="4"/>
  <c r="E1392" i="4"/>
  <c r="E1393" i="4"/>
  <c r="E1302" i="4"/>
  <c r="E1312" i="4"/>
  <c r="F1375" i="4"/>
  <c r="F1286" i="4"/>
  <c r="F1377" i="4"/>
  <c r="F1407" i="4"/>
  <c r="F1330" i="4"/>
  <c r="F1364" i="4"/>
  <c r="F1309" i="4"/>
  <c r="F1365" i="4"/>
  <c r="E1375" i="4"/>
  <c r="E1286" i="4"/>
  <c r="E1377" i="4"/>
  <c r="E1407" i="4"/>
  <c r="E1330" i="4"/>
  <c r="E1364" i="4"/>
  <c r="E1309" i="4"/>
  <c r="E1365" i="4"/>
  <c r="J1368" i="4"/>
  <c r="J1293" i="4"/>
  <c r="J1402" i="4"/>
  <c r="J1371" i="4"/>
  <c r="J1372" i="4"/>
  <c r="F1293" i="4"/>
  <c r="F1402" i="4"/>
  <c r="F1371" i="4"/>
  <c r="F1372" i="4"/>
  <c r="E1293" i="4"/>
  <c r="E1402" i="4"/>
  <c r="E1371" i="4"/>
  <c r="E1372" i="4"/>
  <c r="C1368" i="4"/>
  <c r="J1358" i="4"/>
  <c r="J1449" i="4"/>
  <c r="J1329" i="4"/>
  <c r="J1361" i="4"/>
  <c r="J1362" i="4"/>
  <c r="J1301" i="4"/>
  <c r="J1284" i="4"/>
  <c r="J1285" i="4"/>
  <c r="J1366" i="4"/>
  <c r="J1367" i="4"/>
  <c r="J1373" i="4"/>
  <c r="J1374" i="4"/>
  <c r="F1358" i="4"/>
  <c r="F1449" i="4"/>
  <c r="F1329" i="4"/>
  <c r="F1361" i="4"/>
  <c r="F1362" i="4"/>
  <c r="F1301" i="4"/>
  <c r="F1284" i="4"/>
  <c r="F1285" i="4"/>
  <c r="F1366" i="4"/>
  <c r="F1367" i="4"/>
  <c r="F1368" i="4"/>
  <c r="F1373" i="4"/>
  <c r="F1374" i="4"/>
  <c r="E1358" i="4"/>
  <c r="E1449" i="4"/>
  <c r="E1329" i="4"/>
  <c r="E1361" i="4"/>
  <c r="E1362" i="4"/>
  <c r="E1301" i="4"/>
  <c r="E1284" i="4"/>
  <c r="E1285" i="4"/>
  <c r="E1366" i="4"/>
  <c r="E1367" i="4"/>
  <c r="E1368" i="4"/>
  <c r="E1373" i="4"/>
  <c r="E1374" i="4"/>
  <c r="J1354" i="4"/>
  <c r="J1355" i="4"/>
  <c r="J1448" i="4"/>
  <c r="J1342" i="4"/>
  <c r="J1343" i="4"/>
  <c r="J1344" i="4"/>
  <c r="J1345" i="4"/>
  <c r="J1346" i="4"/>
  <c r="J1292" i="4"/>
  <c r="J1400" i="4"/>
  <c r="J1349" i="4"/>
  <c r="J1350" i="4"/>
  <c r="J1359" i="4"/>
  <c r="J1352" i="4"/>
  <c r="J1360" i="4"/>
  <c r="J1327" i="4"/>
  <c r="J1363" i="4"/>
  <c r="J1356" i="4"/>
  <c r="J1357" i="4"/>
  <c r="F1354" i="4"/>
  <c r="F1355" i="4"/>
  <c r="F1448" i="4"/>
  <c r="F1342" i="4"/>
  <c r="F1343" i="4"/>
  <c r="F1344" i="4"/>
  <c r="F1345" i="4"/>
  <c r="F1346" i="4"/>
  <c r="F1292" i="4"/>
  <c r="F1400" i="4"/>
  <c r="F1349" i="4"/>
  <c r="F1350" i="4"/>
  <c r="F1359" i="4"/>
  <c r="F1352" i="4"/>
  <c r="F1360" i="4"/>
  <c r="F1327" i="4"/>
  <c r="F1363" i="4"/>
  <c r="F1356" i="4"/>
  <c r="F1357" i="4"/>
  <c r="E1354" i="4"/>
  <c r="E1355" i="4"/>
  <c r="E1448" i="4"/>
  <c r="E1342" i="4"/>
  <c r="E1343" i="4"/>
  <c r="E1344" i="4"/>
  <c r="E1345" i="4"/>
  <c r="E1346" i="4"/>
  <c r="E1292" i="4"/>
  <c r="E1400" i="4"/>
  <c r="E1349" i="4"/>
  <c r="E1350" i="4"/>
  <c r="E1359" i="4"/>
  <c r="E1352" i="4"/>
  <c r="E1360" i="4"/>
  <c r="E1327" i="4"/>
  <c r="E1363" i="4"/>
  <c r="E1356" i="4"/>
  <c r="E1357" i="4"/>
  <c r="F1328" i="4"/>
  <c r="F1348" i="4"/>
  <c r="F1351" i="4"/>
  <c r="F1437" i="4"/>
  <c r="F1398" i="4"/>
  <c r="F1333" i="4"/>
  <c r="F1353" i="4"/>
  <c r="F1335" i="4"/>
  <c r="F1439" i="4"/>
  <c r="F1337" i="4"/>
  <c r="F1338" i="4"/>
  <c r="E1328" i="4"/>
  <c r="E1348" i="4"/>
  <c r="E1351" i="4"/>
  <c r="E1437" i="4"/>
  <c r="E1398" i="4"/>
  <c r="E1333" i="4"/>
  <c r="E1353" i="4"/>
  <c r="E1335" i="4"/>
  <c r="E1439" i="4"/>
  <c r="E1337" i="4"/>
  <c r="E1338" i="4"/>
  <c r="J1328" i="4"/>
  <c r="J1348" i="4"/>
  <c r="J1351" i="4"/>
  <c r="J1437" i="4"/>
  <c r="J1398" i="4"/>
  <c r="J1333" i="4"/>
  <c r="J1353" i="4"/>
  <c r="J1335" i="4"/>
  <c r="J1439" i="4"/>
  <c r="J1337" i="4"/>
  <c r="J1338" i="4"/>
  <c r="J1322" i="4"/>
  <c r="J1323" i="4"/>
  <c r="J1317" i="4"/>
  <c r="J1282" i="4"/>
  <c r="J1417" i="4"/>
  <c r="J1320" i="4"/>
  <c r="J1324" i="4"/>
  <c r="J1341" i="4"/>
  <c r="J1325" i="4"/>
  <c r="J1422" i="4"/>
  <c r="J1299" i="4"/>
  <c r="J1326" i="4"/>
  <c r="J1347" i="4"/>
  <c r="F1322" i="4"/>
  <c r="F1323" i="4"/>
  <c r="F1317" i="4"/>
  <c r="F1282" i="4"/>
  <c r="F1417" i="4"/>
  <c r="F1320" i="4"/>
  <c r="F1324" i="4"/>
  <c r="F1341" i="4"/>
  <c r="F1325" i="4"/>
  <c r="F1422" i="4"/>
  <c r="F1299" i="4"/>
  <c r="F1326" i="4"/>
  <c r="F1347" i="4"/>
  <c r="E1322" i="4"/>
  <c r="E1323" i="4"/>
  <c r="E1317" i="4"/>
  <c r="E1282" i="4"/>
  <c r="E1417" i="4"/>
  <c r="E1320" i="4"/>
  <c r="E1324" i="4"/>
  <c r="E1341" i="4"/>
  <c r="E1325" i="4"/>
  <c r="E1422" i="4"/>
  <c r="E1299" i="4"/>
  <c r="E1326" i="4"/>
  <c r="E1347" i="4"/>
  <c r="J1384" i="4"/>
  <c r="J1304" i="4"/>
  <c r="J1321" i="4"/>
  <c r="J1416" i="4"/>
  <c r="J1390" i="4"/>
  <c r="J1394" i="4"/>
  <c r="J1395" i="4"/>
  <c r="J1290" i="4"/>
  <c r="J1311" i="4"/>
  <c r="J1298" i="4"/>
  <c r="J1313" i="4"/>
  <c r="J1332" i="4"/>
  <c r="F1384" i="4"/>
  <c r="F1304" i="4"/>
  <c r="F1321" i="4"/>
  <c r="F1416" i="4"/>
  <c r="F1390" i="4"/>
  <c r="F1394" i="4"/>
  <c r="F1395" i="4"/>
  <c r="F1290" i="4"/>
  <c r="F1311" i="4"/>
  <c r="F1298" i="4"/>
  <c r="F1313" i="4"/>
  <c r="F1332" i="4"/>
  <c r="F1297" i="4"/>
  <c r="E1384" i="4"/>
  <c r="E1304" i="4"/>
  <c r="E1321" i="4"/>
  <c r="E1416" i="4"/>
  <c r="E1390" i="4"/>
  <c r="E1394" i="4"/>
  <c r="E1395" i="4"/>
  <c r="E1290" i="4"/>
  <c r="E1311" i="4"/>
  <c r="E1298" i="4"/>
  <c r="E1313" i="4"/>
  <c r="E1332" i="4"/>
  <c r="F1336" i="4"/>
  <c r="F1339" i="4"/>
  <c r="F1315" i="4"/>
  <c r="F1294" i="4"/>
  <c r="F1316" i="4"/>
  <c r="F1318" i="4"/>
  <c r="F1281" i="4"/>
  <c r="F1340" i="4"/>
  <c r="F1296" i="4"/>
  <c r="F1300" i="4"/>
  <c r="F1319" i="4"/>
  <c r="E1336" i="4"/>
  <c r="E1339" i="4"/>
  <c r="E1315" i="4"/>
  <c r="E1294" i="4"/>
  <c r="E1316" i="4"/>
  <c r="E1318" i="4"/>
  <c r="E1281" i="4"/>
  <c r="E1340" i="4"/>
  <c r="E1296" i="4"/>
  <c r="E1300" i="4"/>
  <c r="E1319" i="4"/>
  <c r="E1297" i="4"/>
  <c r="J1336" i="4"/>
  <c r="J1339" i="4"/>
  <c r="J1315" i="4"/>
  <c r="J1294" i="4"/>
  <c r="J1316" i="4"/>
  <c r="J1318" i="4"/>
  <c r="J1281" i="4"/>
  <c r="J1340" i="4"/>
  <c r="J1296" i="4"/>
  <c r="J1300" i="4"/>
  <c r="J1319" i="4"/>
  <c r="J1297" i="4"/>
  <c r="J1414" i="4"/>
  <c r="F1414" i="4"/>
  <c r="E1414" i="4"/>
  <c r="J1314" i="4"/>
  <c r="F1314" i="4"/>
  <c r="E1314" i="4"/>
  <c r="J1383" i="4"/>
  <c r="F1383" i="4"/>
  <c r="E1383" i="4"/>
  <c r="J1287" i="4"/>
  <c r="F1287" i="4"/>
  <c r="E1287" i="4"/>
  <c r="C1264" i="4"/>
  <c r="E1263" i="4"/>
  <c r="J1278" i="4"/>
  <c r="J1279" i="4"/>
  <c r="J1280" i="4"/>
  <c r="J1413" i="4"/>
  <c r="J1334" i="4"/>
  <c r="J1283" i="4"/>
  <c r="J1379" i="4"/>
  <c r="J1381" i="4"/>
  <c r="F1278" i="4"/>
  <c r="F1279" i="4"/>
  <c r="F1280" i="4"/>
  <c r="F1413" i="4"/>
  <c r="F1334" i="4"/>
  <c r="F1283" i="4"/>
  <c r="F1379" i="4"/>
  <c r="F1381" i="4"/>
  <c r="E1278" i="4"/>
  <c r="E1279" i="4"/>
  <c r="E1280" i="4"/>
  <c r="E1413" i="4"/>
  <c r="E1334" i="4"/>
  <c r="E1283" i="4"/>
  <c r="E1379" i="4"/>
  <c r="E1381" i="4"/>
  <c r="J1268" i="4"/>
  <c r="J1269" i="4"/>
  <c r="J1270" i="4"/>
  <c r="J1271" i="4"/>
  <c r="J1272" i="4"/>
  <c r="J1273" i="4"/>
  <c r="J1274" i="4"/>
  <c r="J1275" i="4"/>
  <c r="J1276" i="4"/>
  <c r="F1268" i="4"/>
  <c r="F1269" i="4"/>
  <c r="F1270" i="4"/>
  <c r="F1271" i="4"/>
  <c r="F1272" i="4"/>
  <c r="F1273" i="4"/>
  <c r="F1274" i="4"/>
  <c r="F1275" i="4"/>
  <c r="F1276" i="4"/>
  <c r="E1268" i="4"/>
  <c r="E1269" i="4"/>
  <c r="E1270" i="4"/>
  <c r="E1271" i="4"/>
  <c r="E1272" i="4"/>
  <c r="E1273" i="4"/>
  <c r="E1274" i="4"/>
  <c r="E1276" i="4"/>
  <c r="J1253" i="4"/>
  <c r="J1254" i="4"/>
  <c r="J1255" i="4"/>
  <c r="J1256" i="4"/>
  <c r="J1257" i="4"/>
  <c r="J1258" i="4"/>
  <c r="J1259" i="4"/>
  <c r="J1260" i="4"/>
  <c r="J1261" i="4"/>
  <c r="J1262" i="4"/>
  <c r="J1263" i="4"/>
  <c r="J1264" i="4"/>
  <c r="J1265" i="4"/>
  <c r="J1266" i="4"/>
  <c r="J1267" i="4"/>
  <c r="J1277" i="4"/>
  <c r="J1382" i="4"/>
  <c r="F1253" i="4"/>
  <c r="F1254" i="4"/>
  <c r="F1255" i="4"/>
  <c r="F1256" i="4"/>
  <c r="F1257" i="4"/>
  <c r="F1258" i="4"/>
  <c r="F1259" i="4"/>
  <c r="F1260" i="4"/>
  <c r="F1261" i="4"/>
  <c r="F1262" i="4"/>
  <c r="F1263" i="4"/>
  <c r="F1264" i="4"/>
  <c r="F1265" i="4"/>
  <c r="F1266" i="4"/>
  <c r="F1267" i="4"/>
  <c r="F1277" i="4"/>
  <c r="E1253" i="4"/>
  <c r="E1254" i="4"/>
  <c r="E1255" i="4"/>
  <c r="E1256" i="4"/>
  <c r="E1257" i="4"/>
  <c r="E1258" i="4"/>
  <c r="E1259" i="4"/>
  <c r="E1260" i="4"/>
  <c r="E1261" i="4"/>
  <c r="E1262" i="4"/>
  <c r="E1264" i="4"/>
  <c r="E1265" i="4"/>
  <c r="E1266" i="4"/>
  <c r="E1267" i="4"/>
  <c r="E1277" i="4"/>
  <c r="E1382" i="4"/>
  <c r="J1241" i="4"/>
  <c r="J1242" i="4"/>
  <c r="J1243" i="4"/>
  <c r="J1244" i="4"/>
  <c r="J1245" i="4"/>
  <c r="J1246" i="4"/>
  <c r="J1247" i="4"/>
  <c r="J1248" i="4"/>
  <c r="J1249" i="4"/>
  <c r="J1250" i="4"/>
  <c r="J1251" i="4"/>
  <c r="J1252" i="4"/>
  <c r="J1240" i="4"/>
  <c r="F1243" i="4"/>
  <c r="F1244" i="4"/>
  <c r="F1245" i="4"/>
  <c r="F1246" i="4"/>
  <c r="F1247" i="4"/>
  <c r="F1248" i="4"/>
  <c r="F1249" i="4"/>
  <c r="F1250" i="4"/>
  <c r="F1251" i="4"/>
  <c r="F1252" i="4"/>
  <c r="E1243" i="4"/>
  <c r="E1244" i="4"/>
  <c r="E1245" i="4"/>
  <c r="E1246" i="4"/>
  <c r="E1247" i="4"/>
  <c r="E1248" i="4"/>
  <c r="E1249" i="4"/>
  <c r="E1250" i="4"/>
  <c r="E1251" i="4"/>
  <c r="E1252" i="4"/>
  <c r="F1241" i="4"/>
  <c r="F1242" i="4"/>
  <c r="E1241" i="4"/>
  <c r="E1242" i="4"/>
  <c r="J1232" i="4"/>
  <c r="F1240" i="4"/>
  <c r="E1240" i="4"/>
  <c r="F1215" i="4"/>
  <c r="F1216" i="4"/>
  <c r="E1215" i="4"/>
  <c r="E1216" i="4"/>
  <c r="E1217" i="4"/>
  <c r="J1227" i="4"/>
  <c r="J1228" i="4"/>
  <c r="J1229" i="4"/>
  <c r="J1230" i="4"/>
  <c r="F1229" i="4"/>
  <c r="F1230" i="4"/>
  <c r="E1229" i="4"/>
  <c r="E1230" i="4"/>
  <c r="F1227" i="4"/>
  <c r="F1228" i="4"/>
  <c r="E1227" i="4"/>
  <c r="E1228" i="4"/>
  <c r="J1233" i="4"/>
  <c r="J1234" i="4"/>
  <c r="J1235" i="4"/>
  <c r="J1236" i="4"/>
  <c r="J1237" i="4"/>
  <c r="J1238" i="4"/>
  <c r="J1239" i="4"/>
  <c r="F1232" i="4"/>
  <c r="F1233" i="4"/>
  <c r="F1234" i="4"/>
  <c r="F1235" i="4"/>
  <c r="F1236" i="4"/>
  <c r="F1237" i="4"/>
  <c r="F1238" i="4"/>
  <c r="F1239" i="4"/>
  <c r="F1382" i="4"/>
  <c r="E1232" i="4"/>
  <c r="E1233" i="4"/>
  <c r="E1234" i="4"/>
  <c r="E1235" i="4"/>
  <c r="E1236" i="4"/>
  <c r="E1237" i="4"/>
  <c r="E1238" i="4"/>
  <c r="E1239" i="4"/>
  <c r="F1204" i="4"/>
  <c r="F1205" i="4"/>
  <c r="F1206" i="4"/>
  <c r="E1204" i="4"/>
  <c r="E1205" i="4"/>
  <c r="E1206" i="4"/>
  <c r="F1202" i="4"/>
  <c r="F1203" i="4"/>
  <c r="E1202" i="4"/>
  <c r="E1203" i="4"/>
  <c r="J1202" i="4"/>
  <c r="J1203" i="4"/>
  <c r="J1204" i="4"/>
  <c r="J1205" i="4"/>
  <c r="J1206" i="4"/>
  <c r="J1207" i="4"/>
  <c r="J1208" i="4"/>
  <c r="J1209" i="4"/>
  <c r="J1210" i="4"/>
  <c r="J1211" i="4"/>
  <c r="J1212" i="4"/>
  <c r="J1213" i="4"/>
  <c r="J1214" i="4"/>
  <c r="J1215" i="4"/>
  <c r="J1216" i="4"/>
  <c r="J1217" i="4"/>
  <c r="J1218" i="4"/>
  <c r="J1219" i="4"/>
  <c r="J1220" i="4"/>
  <c r="J1221" i="4"/>
  <c r="J1222" i="4"/>
  <c r="J1223" i="4"/>
  <c r="J1224" i="4"/>
  <c r="J1225" i="4"/>
  <c r="J1226" i="4"/>
  <c r="J1231" i="4"/>
  <c r="F1213" i="4"/>
  <c r="F1214" i="4"/>
  <c r="F1217" i="4"/>
  <c r="F1218" i="4"/>
  <c r="F1219" i="4"/>
  <c r="F1220" i="4"/>
  <c r="F1221" i="4"/>
  <c r="F1222" i="4"/>
  <c r="F1223" i="4"/>
  <c r="F1224" i="4"/>
  <c r="F1225" i="4"/>
  <c r="F1226" i="4"/>
  <c r="F1231" i="4"/>
  <c r="E1213" i="4"/>
  <c r="E1214" i="4"/>
  <c r="E1218" i="4"/>
  <c r="E1219" i="4"/>
  <c r="E1220" i="4"/>
  <c r="E1221" i="4"/>
  <c r="E1222" i="4"/>
  <c r="E1223" i="4"/>
  <c r="E1224" i="4"/>
  <c r="E1225" i="4"/>
  <c r="E1226" i="4"/>
  <c r="E1231" i="4"/>
  <c r="F1210" i="4"/>
  <c r="F1211" i="4"/>
  <c r="F1212" i="4"/>
  <c r="E1210" i="4"/>
  <c r="E1211" i="4"/>
  <c r="E1212" i="4"/>
  <c r="J1199" i="4"/>
  <c r="J1200" i="4"/>
  <c r="J1201" i="4"/>
  <c r="F1199" i="4"/>
  <c r="F1200" i="4"/>
  <c r="F1201" i="4"/>
  <c r="F1207" i="4"/>
  <c r="F1208" i="4"/>
  <c r="F1209" i="4"/>
  <c r="E1199" i="4"/>
  <c r="E1200" i="4"/>
  <c r="E1201" i="4"/>
  <c r="E1207" i="4"/>
  <c r="E1208" i="4"/>
  <c r="E1209" i="4"/>
  <c r="J1184" i="4"/>
  <c r="J1185" i="4"/>
  <c r="J1186" i="4"/>
  <c r="J1187" i="4"/>
  <c r="J1188" i="4"/>
  <c r="J1189" i="4"/>
  <c r="J1190" i="4"/>
  <c r="J1191" i="4"/>
  <c r="J1192" i="4"/>
  <c r="J1193" i="4"/>
  <c r="J1194" i="4"/>
  <c r="J1195" i="4"/>
  <c r="J1196" i="4"/>
  <c r="J1197" i="4"/>
  <c r="J1198" i="4"/>
  <c r="F1184" i="4"/>
  <c r="F1185" i="4"/>
  <c r="F1186" i="4"/>
  <c r="F1187" i="4"/>
  <c r="F1188" i="4"/>
  <c r="F1189" i="4"/>
  <c r="F1190" i="4"/>
  <c r="F1191" i="4"/>
  <c r="F1192" i="4"/>
  <c r="F1193" i="4"/>
  <c r="F1194" i="4"/>
  <c r="F1195" i="4"/>
  <c r="F1196" i="4"/>
  <c r="F1197" i="4"/>
  <c r="F1198" i="4"/>
  <c r="E1184" i="4"/>
  <c r="E1185" i="4"/>
  <c r="E1186" i="4"/>
  <c r="E1187" i="4"/>
  <c r="E1188" i="4"/>
  <c r="E1189" i="4"/>
  <c r="E1190" i="4"/>
  <c r="E1191" i="4"/>
  <c r="E1192" i="4"/>
  <c r="E1193" i="4"/>
  <c r="E1194" i="4"/>
  <c r="E1195" i="4"/>
  <c r="E1196" i="4"/>
  <c r="E1197" i="4"/>
  <c r="E1198" i="4"/>
  <c r="E1154" i="4"/>
  <c r="J1170" i="4"/>
  <c r="J1171" i="4"/>
  <c r="J1172" i="4"/>
  <c r="F1170" i="4"/>
  <c r="F1171" i="4"/>
  <c r="F1172" i="4"/>
  <c r="E1170" i="4"/>
  <c r="E1171" i="4"/>
  <c r="E1172" i="4"/>
  <c r="J1174" i="4"/>
  <c r="J1175" i="4"/>
  <c r="J1176" i="4"/>
  <c r="J1177" i="4"/>
  <c r="J1178" i="4"/>
  <c r="J1179" i="4"/>
  <c r="J1180" i="4"/>
  <c r="F1180" i="4"/>
  <c r="F1174" i="4"/>
  <c r="F1175" i="4"/>
  <c r="F1176" i="4"/>
  <c r="F1177" i="4"/>
  <c r="F1178" i="4"/>
  <c r="F1179" i="4"/>
  <c r="E1174" i="4"/>
  <c r="E1175" i="4"/>
  <c r="E1176" i="4"/>
  <c r="E1177" i="4"/>
  <c r="E1178" i="4"/>
  <c r="E1179" i="4"/>
  <c r="E1180" i="4"/>
  <c r="J1165" i="4"/>
  <c r="J1166" i="4"/>
  <c r="J1167" i="4"/>
  <c r="J1168" i="4"/>
  <c r="J1169" i="4"/>
  <c r="J1173" i="4"/>
  <c r="J1181" i="4"/>
  <c r="J1182" i="4"/>
  <c r="F1165" i="4"/>
  <c r="F1166" i="4"/>
  <c r="F1167" i="4"/>
  <c r="F1168" i="4"/>
  <c r="F1169" i="4"/>
  <c r="F1173" i="4"/>
  <c r="F1181" i="4"/>
  <c r="F1182" i="4"/>
  <c r="E1165" i="4"/>
  <c r="E1166" i="4"/>
  <c r="E1167" i="4"/>
  <c r="E1168" i="4"/>
  <c r="E1169" i="4"/>
  <c r="E1173" i="4"/>
  <c r="E1181" i="4"/>
  <c r="E1182" i="4"/>
  <c r="J1140" i="4"/>
  <c r="J1141" i="4"/>
  <c r="J1142" i="4"/>
  <c r="J1143" i="4"/>
  <c r="J1144" i="4"/>
  <c r="J1145" i="4"/>
  <c r="F1140" i="4"/>
  <c r="F1141" i="4"/>
  <c r="F1142" i="4"/>
  <c r="E1140" i="4"/>
  <c r="E1141" i="4"/>
  <c r="E1142" i="4"/>
  <c r="J1162" i="4"/>
  <c r="J1163" i="4"/>
  <c r="F1162" i="4"/>
  <c r="F1163" i="4"/>
  <c r="F1164" i="4"/>
  <c r="E1162" i="4"/>
  <c r="E1163" i="4"/>
  <c r="J1148" i="4"/>
  <c r="J1149" i="4"/>
  <c r="J1150" i="4"/>
  <c r="J1151" i="4"/>
  <c r="J1152" i="4"/>
  <c r="J1153" i="4"/>
  <c r="J1154" i="4"/>
  <c r="J1155" i="4"/>
  <c r="J1156" i="4"/>
  <c r="J1157" i="4"/>
  <c r="J1158" i="4"/>
  <c r="J1159" i="4"/>
  <c r="J1160" i="4"/>
  <c r="J1161" i="4"/>
  <c r="J1164" i="4"/>
  <c r="F1148" i="4"/>
  <c r="F1149" i="4"/>
  <c r="F1150" i="4"/>
  <c r="F1151" i="4"/>
  <c r="F1152" i="4"/>
  <c r="F1153" i="4"/>
  <c r="F1154" i="4"/>
  <c r="F1155" i="4"/>
  <c r="F1156" i="4"/>
  <c r="F1157" i="4"/>
  <c r="F1158" i="4"/>
  <c r="F1159" i="4"/>
  <c r="F1160" i="4"/>
  <c r="F1161" i="4"/>
  <c r="E1148" i="4"/>
  <c r="E1149" i="4"/>
  <c r="E1150" i="4"/>
  <c r="E1151" i="4"/>
  <c r="E1152" i="4"/>
  <c r="E1153" i="4"/>
  <c r="E1155" i="4"/>
  <c r="E1156" i="4"/>
  <c r="E1157" i="4"/>
  <c r="E1158" i="4"/>
  <c r="E1159" i="4"/>
  <c r="E1160" i="4"/>
  <c r="E1161" i="4"/>
  <c r="E1164" i="4"/>
  <c r="E1183" i="4"/>
  <c r="J1111" i="4"/>
  <c r="F1111" i="4"/>
  <c r="E1111" i="4"/>
  <c r="J1136" i="4"/>
  <c r="J1137" i="4"/>
  <c r="J1138" i="4"/>
  <c r="J1139" i="4"/>
  <c r="J1146" i="4"/>
  <c r="F1136" i="4"/>
  <c r="F1137" i="4"/>
  <c r="F1138" i="4"/>
  <c r="F1139" i="4"/>
  <c r="F1146" i="4"/>
  <c r="E1136" i="4"/>
  <c r="E1137" i="4"/>
  <c r="E1138" i="4"/>
  <c r="E1139" i="4"/>
  <c r="E1146" i="4"/>
  <c r="E1121" i="4"/>
  <c r="F1121" i="4"/>
  <c r="J1116" i="4"/>
  <c r="J1117" i="4"/>
  <c r="J1118" i="4"/>
  <c r="J1119" i="4"/>
  <c r="J1120" i="4"/>
  <c r="J1121" i="4"/>
  <c r="F1116" i="4"/>
  <c r="F1117" i="4"/>
  <c r="F1118" i="4"/>
  <c r="F1119" i="4"/>
  <c r="F1120" i="4"/>
  <c r="E1116" i="4"/>
  <c r="E1117" i="4"/>
  <c r="E1118" i="4"/>
  <c r="E1119" i="4"/>
  <c r="E1120" i="4"/>
  <c r="E1122" i="4"/>
  <c r="E1123" i="4"/>
  <c r="E1124" i="4"/>
  <c r="F1122" i="4"/>
  <c r="F1123" i="4"/>
  <c r="F1124" i="4"/>
  <c r="J1122" i="4"/>
  <c r="J1123" i="4"/>
  <c r="J1124" i="4"/>
  <c r="J1126" i="4"/>
  <c r="J1127" i="4"/>
  <c r="J1128" i="4"/>
  <c r="J1129" i="4"/>
  <c r="J1130" i="4"/>
  <c r="J1131" i="4"/>
  <c r="J1132" i="4"/>
  <c r="J1133" i="4"/>
  <c r="J1134" i="4"/>
  <c r="J1135" i="4"/>
  <c r="J1147" i="4"/>
  <c r="F1126" i="4"/>
  <c r="F1127" i="4"/>
  <c r="F1128" i="4"/>
  <c r="F1129" i="4"/>
  <c r="F1130" i="4"/>
  <c r="F1131" i="4"/>
  <c r="F1132" i="4"/>
  <c r="F1133" i="4"/>
  <c r="F1134" i="4"/>
  <c r="F1135" i="4"/>
  <c r="F1147" i="4"/>
  <c r="E1126" i="4"/>
  <c r="E1127" i="4"/>
  <c r="E1128" i="4"/>
  <c r="E1129" i="4"/>
  <c r="E1130" i="4"/>
  <c r="E1131" i="4"/>
  <c r="E1132" i="4"/>
  <c r="E1133" i="4"/>
  <c r="E1134" i="4"/>
  <c r="E1135" i="4"/>
  <c r="E1147" i="4"/>
  <c r="J1093" i="4"/>
  <c r="J1094" i="4"/>
  <c r="J1095" i="4"/>
  <c r="J1096" i="4"/>
  <c r="J1097" i="4"/>
  <c r="J1098" i="4"/>
  <c r="J1099" i="4"/>
  <c r="J1101" i="4"/>
  <c r="J1102" i="4"/>
  <c r="J1103" i="4"/>
  <c r="J1104" i="4"/>
  <c r="J1105" i="4"/>
  <c r="J1106" i="4"/>
  <c r="J1107" i="4"/>
  <c r="J1108" i="4"/>
  <c r="J1109" i="4"/>
  <c r="J1110" i="4"/>
  <c r="J1115" i="4"/>
  <c r="J1125" i="4"/>
  <c r="J1183" i="4"/>
  <c r="F1101" i="4"/>
  <c r="F1102" i="4"/>
  <c r="F1103" i="4"/>
  <c r="F1104" i="4"/>
  <c r="F1105" i="4"/>
  <c r="F1106" i="4"/>
  <c r="F1107" i="4"/>
  <c r="F1108" i="4"/>
  <c r="F1109" i="4"/>
  <c r="F1110" i="4"/>
  <c r="F1115" i="4"/>
  <c r="F1125" i="4"/>
  <c r="F1183" i="4"/>
  <c r="E1101" i="4"/>
  <c r="E1102" i="4"/>
  <c r="E1103" i="4"/>
  <c r="E1104" i="4"/>
  <c r="E1105" i="4"/>
  <c r="E1106" i="4"/>
  <c r="E1107" i="4"/>
  <c r="E1108" i="4"/>
  <c r="E1109" i="4"/>
  <c r="E1110" i="4"/>
  <c r="E1115" i="4"/>
  <c r="E1125" i="4"/>
  <c r="F1098" i="4"/>
  <c r="F1099" i="4"/>
  <c r="E1098" i="4"/>
  <c r="E1099" i="4"/>
  <c r="F1093" i="4"/>
  <c r="F1094" i="4"/>
  <c r="F1095" i="4"/>
  <c r="F1096" i="4"/>
  <c r="E1093" i="4"/>
  <c r="E1094" i="4"/>
  <c r="E1095" i="4"/>
  <c r="E1096" i="4"/>
  <c r="J1078" i="4"/>
  <c r="J1079" i="4"/>
  <c r="J1080" i="4"/>
  <c r="J1081" i="4"/>
  <c r="J1082" i="4"/>
  <c r="J1083" i="4"/>
  <c r="J1084" i="4"/>
  <c r="J1085" i="4"/>
  <c r="J1086" i="4"/>
  <c r="J1087" i="4"/>
  <c r="F1078" i="4"/>
  <c r="F1079" i="4"/>
  <c r="F1080" i="4"/>
  <c r="F1081" i="4"/>
  <c r="F1082" i="4"/>
  <c r="F1083" i="4"/>
  <c r="F1084" i="4"/>
  <c r="F1085" i="4"/>
  <c r="F1086" i="4"/>
  <c r="F1087" i="4"/>
  <c r="E1078" i="4"/>
  <c r="E1079" i="4"/>
  <c r="E1080" i="4"/>
  <c r="E1081" i="4"/>
  <c r="E1082" i="4"/>
  <c r="E1083" i="4"/>
  <c r="E1084" i="4"/>
  <c r="E1085" i="4"/>
  <c r="E1086" i="4"/>
  <c r="E1087" i="4"/>
  <c r="J1062" i="4"/>
  <c r="J1063" i="4"/>
  <c r="J1064" i="4"/>
  <c r="J1065" i="4"/>
  <c r="F1062" i="4"/>
  <c r="J1066" i="4"/>
  <c r="J1067" i="4"/>
  <c r="J1068" i="4"/>
  <c r="J1070" i="4"/>
  <c r="J1071" i="4"/>
  <c r="J1072" i="4"/>
  <c r="J1073" i="4"/>
  <c r="J1074" i="4"/>
  <c r="J1075" i="4"/>
  <c r="J1076" i="4"/>
  <c r="J1077" i="4"/>
  <c r="J1088" i="4"/>
  <c r="J1089" i="4"/>
  <c r="J1090" i="4"/>
  <c r="J1091" i="4"/>
  <c r="F1067" i="4"/>
  <c r="F1068" i="4"/>
  <c r="F1070" i="4"/>
  <c r="F1071" i="4"/>
  <c r="F1072" i="4"/>
  <c r="F1073" i="4"/>
  <c r="F1074" i="4"/>
  <c r="F1075" i="4"/>
  <c r="F1076" i="4"/>
  <c r="F1077" i="4"/>
  <c r="F1088" i="4"/>
  <c r="F1089" i="4"/>
  <c r="F1090" i="4"/>
  <c r="F1091" i="4"/>
  <c r="E1067" i="4"/>
  <c r="E1068" i="4"/>
  <c r="E1069" i="4"/>
  <c r="E1070" i="4"/>
  <c r="E1071" i="4"/>
  <c r="E1072" i="4"/>
  <c r="E1073" i="4"/>
  <c r="E1074" i="4"/>
  <c r="E1075" i="4"/>
  <c r="E1076" i="4"/>
  <c r="E1077" i="4"/>
  <c r="E1088" i="4"/>
  <c r="E1089" i="4"/>
  <c r="E1090" i="4"/>
  <c r="E1091" i="4"/>
  <c r="C1412" i="4" l="1"/>
  <c r="C1450" i="4" s="1"/>
  <c r="E1063" i="4"/>
  <c r="E1064" i="4"/>
  <c r="E1062" i="4"/>
  <c r="J1049" i="4"/>
  <c r="J1050" i="4"/>
  <c r="J1051" i="4"/>
  <c r="J1052" i="4"/>
  <c r="J1053" i="4"/>
  <c r="J1054" i="4"/>
  <c r="J1055" i="4"/>
  <c r="J1056" i="4"/>
  <c r="J1057" i="4"/>
  <c r="J1058" i="4"/>
  <c r="J1059" i="4"/>
  <c r="J1060" i="4"/>
  <c r="J1061" i="4"/>
  <c r="J1069" i="4"/>
  <c r="F1049" i="4"/>
  <c r="F1050" i="4"/>
  <c r="F1051" i="4"/>
  <c r="F1052" i="4"/>
  <c r="F1053" i="4"/>
  <c r="F1054" i="4"/>
  <c r="F1055" i="4"/>
  <c r="F1056" i="4"/>
  <c r="F1057" i="4"/>
  <c r="F1058" i="4"/>
  <c r="F1059" i="4"/>
  <c r="F1060" i="4"/>
  <c r="F1061" i="4"/>
  <c r="F1069" i="4"/>
  <c r="E1049" i="4"/>
  <c r="E1050" i="4"/>
  <c r="E1051" i="4"/>
  <c r="E1052" i="4"/>
  <c r="E1053" i="4"/>
  <c r="E1054" i="4"/>
  <c r="E1055" i="4"/>
  <c r="E1056" i="4"/>
  <c r="E1057" i="4"/>
  <c r="E1058" i="4"/>
  <c r="E1059" i="4"/>
  <c r="E1060" i="4"/>
  <c r="E1061" i="4"/>
  <c r="J1041" i="4"/>
  <c r="J1042" i="4"/>
  <c r="J1043" i="4"/>
  <c r="J1044" i="4"/>
  <c r="J1045" i="4"/>
  <c r="F1041" i="4"/>
  <c r="F1042" i="4"/>
  <c r="F1043" i="4"/>
  <c r="F1044" i="4"/>
  <c r="F1045" i="4"/>
  <c r="E1041" i="4"/>
  <c r="E1042" i="4"/>
  <c r="E1043" i="4"/>
  <c r="E1044" i="4"/>
  <c r="E1045" i="4"/>
  <c r="E1027" i="4"/>
  <c r="E1028" i="4"/>
  <c r="E1025" i="4"/>
  <c r="E1026" i="4"/>
  <c r="J1036" i="4"/>
  <c r="J1037" i="4"/>
  <c r="J1038" i="4"/>
  <c r="J1039" i="4"/>
  <c r="J1040" i="4"/>
  <c r="J1046" i="4"/>
  <c r="J1047" i="4"/>
  <c r="J1048" i="4"/>
  <c r="J1092" i="4"/>
  <c r="F1036" i="4"/>
  <c r="F1037" i="4"/>
  <c r="F1038" i="4"/>
  <c r="F1039" i="4"/>
  <c r="F1040" i="4"/>
  <c r="F1046" i="4"/>
  <c r="F1047" i="4"/>
  <c r="F1048" i="4"/>
  <c r="F1092" i="4"/>
  <c r="E1036" i="4"/>
  <c r="E1037" i="4"/>
  <c r="E1038" i="4"/>
  <c r="E1039" i="4"/>
  <c r="E1040" i="4"/>
  <c r="E1046" i="4"/>
  <c r="E1047" i="4"/>
  <c r="E1048" i="4"/>
  <c r="E1092" i="4"/>
  <c r="J1028" i="4"/>
  <c r="J1029" i="4"/>
  <c r="J1030" i="4"/>
  <c r="J1031" i="4"/>
  <c r="J1032" i="4"/>
  <c r="J1033" i="4"/>
  <c r="J1034" i="4"/>
  <c r="F1028" i="4"/>
  <c r="F1029" i="4"/>
  <c r="F1030" i="4"/>
  <c r="F1031" i="4"/>
  <c r="F1032" i="4"/>
  <c r="F1033" i="4"/>
  <c r="F1034" i="4"/>
  <c r="E1029" i="4"/>
  <c r="E1030" i="4"/>
  <c r="E1031" i="4"/>
  <c r="E1032" i="4"/>
  <c r="E1033" i="4"/>
  <c r="E1034" i="4"/>
  <c r="J1023" i="4" l="1"/>
  <c r="J1024" i="4"/>
  <c r="J1027" i="4"/>
  <c r="J1035" i="4"/>
  <c r="F1003" i="4"/>
  <c r="F1004" i="4"/>
  <c r="F1005" i="4"/>
  <c r="F1006" i="4"/>
  <c r="F1007" i="4"/>
  <c r="F1008" i="4"/>
  <c r="F1009" i="4"/>
  <c r="F1010" i="4"/>
  <c r="F1011" i="4"/>
  <c r="F1012" i="4"/>
  <c r="F1013" i="4"/>
  <c r="F1014" i="4"/>
  <c r="F1015" i="4"/>
  <c r="F1016" i="4"/>
  <c r="F1017" i="4"/>
  <c r="F1018" i="4"/>
  <c r="F1019" i="4"/>
  <c r="F1020" i="4"/>
  <c r="F1021" i="4"/>
  <c r="F1022" i="4"/>
  <c r="F1023" i="4"/>
  <c r="F1024" i="4"/>
  <c r="F1027" i="4"/>
  <c r="F1035" i="4"/>
  <c r="E1003" i="4"/>
  <c r="E1004" i="4"/>
  <c r="E1005" i="4"/>
  <c r="E1006" i="4"/>
  <c r="E1007" i="4"/>
  <c r="E1008" i="4"/>
  <c r="E1009" i="4"/>
  <c r="E1010" i="4"/>
  <c r="E1011" i="4"/>
  <c r="E1012" i="4"/>
  <c r="E1013" i="4"/>
  <c r="E1014" i="4"/>
  <c r="E1015" i="4"/>
  <c r="E1016" i="4"/>
  <c r="E1017" i="4"/>
  <c r="E1018" i="4"/>
  <c r="E1019" i="4"/>
  <c r="E1020" i="4"/>
  <c r="E1021" i="4"/>
  <c r="E1022" i="4"/>
  <c r="E1023" i="4"/>
  <c r="E1024" i="4"/>
  <c r="E1035" i="4"/>
  <c r="J1003" i="4" l="1"/>
  <c r="J1004" i="4"/>
  <c r="J1005" i="4"/>
  <c r="J1006" i="4"/>
  <c r="J1007" i="4"/>
  <c r="J1008" i="4"/>
  <c r="J1009" i="4"/>
  <c r="J1010" i="4"/>
  <c r="J1011" i="4"/>
  <c r="J1012" i="4"/>
  <c r="J1013" i="4"/>
  <c r="J1014" i="4"/>
  <c r="J1015" i="4"/>
  <c r="J1022" i="4"/>
  <c r="J984" i="4"/>
  <c r="J985" i="4"/>
  <c r="J986" i="4"/>
  <c r="J987" i="4"/>
  <c r="J988" i="4"/>
  <c r="J989" i="4"/>
  <c r="J990" i="4"/>
  <c r="J991" i="4"/>
  <c r="J992" i="4"/>
  <c r="J993" i="4"/>
  <c r="J994" i="4"/>
  <c r="J995" i="4"/>
  <c r="J996" i="4"/>
  <c r="J997" i="4"/>
  <c r="J998" i="4"/>
  <c r="J999" i="4"/>
  <c r="F984" i="4"/>
  <c r="F985" i="4"/>
  <c r="F986" i="4"/>
  <c r="F987" i="4"/>
  <c r="F988" i="4"/>
  <c r="F989" i="4"/>
  <c r="F990" i="4"/>
  <c r="F991" i="4"/>
  <c r="F992" i="4"/>
  <c r="F993" i="4"/>
  <c r="F994" i="4"/>
  <c r="F995" i="4"/>
  <c r="F996" i="4"/>
  <c r="F997" i="4"/>
  <c r="F998" i="4"/>
  <c r="F999" i="4"/>
  <c r="E984" i="4"/>
  <c r="E985" i="4"/>
  <c r="E986" i="4"/>
  <c r="E987" i="4"/>
  <c r="E988" i="4"/>
  <c r="E989" i="4"/>
  <c r="E990" i="4"/>
  <c r="E991" i="4"/>
  <c r="E992" i="4"/>
  <c r="E993" i="4"/>
  <c r="E994" i="4"/>
  <c r="E995" i="4"/>
  <c r="E996" i="4"/>
  <c r="E997" i="4"/>
  <c r="E998" i="4"/>
  <c r="E999" i="4"/>
  <c r="J980" i="4" l="1"/>
  <c r="J981" i="4"/>
  <c r="J982" i="4"/>
  <c r="J983" i="4"/>
  <c r="J1000" i="4"/>
  <c r="J1001" i="4"/>
  <c r="F980" i="4"/>
  <c r="F981" i="4"/>
  <c r="F982" i="4"/>
  <c r="F983" i="4"/>
  <c r="F1000" i="4"/>
  <c r="F1001" i="4"/>
  <c r="E980" i="4"/>
  <c r="E981" i="4"/>
  <c r="E982" i="4"/>
  <c r="E983" i="4"/>
  <c r="E1000" i="4"/>
  <c r="E1001" i="4"/>
  <c r="J972" i="4"/>
  <c r="J973" i="4"/>
  <c r="J974" i="4"/>
  <c r="J975" i="4"/>
  <c r="J976" i="4"/>
  <c r="J977" i="4"/>
  <c r="J978" i="4"/>
  <c r="F972" i="4"/>
  <c r="F973" i="4"/>
  <c r="F974" i="4"/>
  <c r="F975" i="4"/>
  <c r="F976" i="4"/>
  <c r="F977" i="4"/>
  <c r="E972" i="4"/>
  <c r="E973" i="4"/>
  <c r="E974" i="4"/>
  <c r="E975" i="4"/>
  <c r="E976" i="4"/>
  <c r="E977" i="4"/>
  <c r="J967" i="4"/>
  <c r="J968" i="4"/>
  <c r="J969" i="4"/>
  <c r="J970" i="4"/>
  <c r="J971" i="4"/>
  <c r="F967" i="4"/>
  <c r="F968" i="4"/>
  <c r="F969" i="4"/>
  <c r="F970" i="4"/>
  <c r="F971" i="4"/>
  <c r="E967" i="4"/>
  <c r="E968" i="4"/>
  <c r="E969" i="4"/>
  <c r="E970" i="4"/>
  <c r="E971" i="4"/>
  <c r="J952" i="4" l="1"/>
  <c r="J953" i="4"/>
  <c r="J954" i="4"/>
  <c r="J955" i="4"/>
  <c r="J956" i="4"/>
  <c r="J957" i="4"/>
  <c r="J958" i="4"/>
  <c r="J959" i="4"/>
  <c r="J960" i="4"/>
  <c r="J961" i="4"/>
  <c r="J962" i="4"/>
  <c r="J963" i="4"/>
  <c r="J964" i="4"/>
  <c r="J965" i="4"/>
  <c r="J966" i="4"/>
  <c r="J979" i="4"/>
  <c r="J1002" i="4"/>
  <c r="F952" i="4"/>
  <c r="F953" i="4"/>
  <c r="F954" i="4"/>
  <c r="F955" i="4"/>
  <c r="F956" i="4"/>
  <c r="E949" i="4"/>
  <c r="E950" i="4"/>
  <c r="E951" i="4"/>
  <c r="E952" i="4"/>
  <c r="E953" i="4"/>
  <c r="E954" i="4"/>
  <c r="E955" i="4"/>
  <c r="E956" i="4"/>
  <c r="F957" i="4"/>
  <c r="F958" i="4"/>
  <c r="E957" i="4"/>
  <c r="E958" i="4"/>
  <c r="F959" i="4"/>
  <c r="F960" i="4"/>
  <c r="F961" i="4"/>
  <c r="F962" i="4"/>
  <c r="E959" i="4"/>
  <c r="E960" i="4"/>
  <c r="E961" i="4"/>
  <c r="E962" i="4"/>
  <c r="E963" i="4"/>
  <c r="F963" i="4"/>
  <c r="F964" i="4"/>
  <c r="F965" i="4"/>
  <c r="F966" i="4"/>
  <c r="F978" i="4"/>
  <c r="F979" i="4"/>
  <c r="F1002" i="4"/>
  <c r="E964" i="4"/>
  <c r="E965" i="4"/>
  <c r="E966" i="4"/>
  <c r="E978" i="4"/>
  <c r="E979" i="4"/>
  <c r="E1002" i="4"/>
  <c r="J946" i="4"/>
  <c r="J947" i="4"/>
  <c r="J948" i="4"/>
  <c r="J949" i="4"/>
  <c r="J950" i="4"/>
  <c r="F946" i="4"/>
  <c r="F947" i="4"/>
  <c r="F948" i="4"/>
  <c r="F949" i="4"/>
  <c r="F950" i="4"/>
  <c r="E946" i="4"/>
  <c r="E947" i="4"/>
  <c r="E948" i="4"/>
  <c r="J944" i="4"/>
  <c r="J945" i="4"/>
  <c r="F934" i="4"/>
  <c r="F935" i="4"/>
  <c r="F936" i="4"/>
  <c r="F937" i="4"/>
  <c r="F938" i="4"/>
  <c r="F939" i="4"/>
  <c r="F940" i="4"/>
  <c r="F941" i="4"/>
  <c r="F942" i="4"/>
  <c r="F943" i="4"/>
  <c r="F944" i="4"/>
  <c r="E934" i="4"/>
  <c r="E935" i="4"/>
  <c r="E936" i="4"/>
  <c r="E937" i="4"/>
  <c r="E938" i="4"/>
  <c r="E939" i="4"/>
  <c r="E940" i="4"/>
  <c r="E941" i="4"/>
  <c r="E942" i="4"/>
  <c r="E943" i="4"/>
  <c r="E944" i="4"/>
  <c r="F921" i="4" l="1"/>
  <c r="F922" i="4"/>
  <c r="F923" i="4"/>
  <c r="F924" i="4"/>
  <c r="F925" i="4"/>
  <c r="F926" i="4"/>
  <c r="F927" i="4"/>
  <c r="F928" i="4"/>
  <c r="F929" i="4"/>
  <c r="F930" i="4"/>
  <c r="F931" i="4"/>
  <c r="F932" i="4"/>
  <c r="F933" i="4"/>
  <c r="F945" i="4"/>
  <c r="F951" i="4"/>
  <c r="E921" i="4"/>
  <c r="E922" i="4"/>
  <c r="E923" i="4"/>
  <c r="E924" i="4"/>
  <c r="E925" i="4"/>
  <c r="E926" i="4"/>
  <c r="E927" i="4"/>
  <c r="E928" i="4"/>
  <c r="E929" i="4"/>
  <c r="E930" i="4"/>
  <c r="E931" i="4"/>
  <c r="E932" i="4"/>
  <c r="E933" i="4"/>
  <c r="E945" i="4"/>
  <c r="E1097" i="4"/>
  <c r="J916" i="4"/>
  <c r="J917" i="4"/>
  <c r="J918" i="4"/>
  <c r="J919" i="4"/>
  <c r="J920" i="4"/>
  <c r="F916" i="4"/>
  <c r="F917" i="4"/>
  <c r="F918" i="4"/>
  <c r="F919" i="4"/>
  <c r="F920" i="4"/>
  <c r="E916" i="4"/>
  <c r="E917" i="4"/>
  <c r="E918" i="4"/>
  <c r="E919" i="4"/>
  <c r="E920" i="4"/>
  <c r="J909" i="4"/>
  <c r="J910" i="4"/>
  <c r="J911" i="4"/>
  <c r="J912" i="4"/>
  <c r="J913" i="4"/>
  <c r="F909" i="4"/>
  <c r="F911" i="4"/>
  <c r="F913" i="4"/>
  <c r="E909" i="4"/>
  <c r="E911" i="4"/>
  <c r="E913" i="4"/>
  <c r="J896" i="4"/>
  <c r="J897" i="4"/>
  <c r="J898" i="4"/>
  <c r="J899" i="4"/>
  <c r="J901" i="4"/>
  <c r="J902" i="4"/>
  <c r="J903" i="4"/>
  <c r="J904" i="4"/>
  <c r="J905" i="4"/>
  <c r="J906" i="4"/>
  <c r="J907" i="4"/>
  <c r="J908" i="4"/>
  <c r="J914" i="4"/>
  <c r="J915" i="4"/>
  <c r="F896" i="4"/>
  <c r="F897" i="4"/>
  <c r="F898" i="4"/>
  <c r="F899" i="4"/>
  <c r="F901" i="4"/>
  <c r="F902" i="4"/>
  <c r="F903" i="4"/>
  <c r="F905" i="4"/>
  <c r="F906" i="4"/>
  <c r="F907" i="4"/>
  <c r="F914" i="4"/>
  <c r="F915" i="4"/>
  <c r="E896" i="4"/>
  <c r="E897" i="4"/>
  <c r="E898" i="4"/>
  <c r="E899" i="4"/>
  <c r="E901" i="4"/>
  <c r="E902" i="4"/>
  <c r="E903" i="4"/>
  <c r="E905" i="4"/>
  <c r="E906" i="4"/>
  <c r="E907" i="4"/>
  <c r="E914" i="4"/>
  <c r="E915" i="4"/>
  <c r="J888" i="4"/>
  <c r="J889" i="4"/>
  <c r="J890" i="4"/>
  <c r="J891" i="4"/>
  <c r="J892" i="4"/>
  <c r="J893" i="4"/>
  <c r="J894" i="4"/>
  <c r="J895" i="4"/>
  <c r="F888" i="4"/>
  <c r="F889" i="4"/>
  <c r="F890" i="4"/>
  <c r="F891" i="4"/>
  <c r="F892" i="4"/>
  <c r="F893" i="4"/>
  <c r="F894" i="4"/>
  <c r="F895" i="4"/>
  <c r="E888" i="4"/>
  <c r="E889" i="4"/>
  <c r="E890" i="4"/>
  <c r="E891" i="4"/>
  <c r="E892" i="4"/>
  <c r="E893" i="4"/>
  <c r="E894" i="4"/>
  <c r="E895" i="4"/>
  <c r="J867" i="4" l="1"/>
  <c r="J868" i="4"/>
  <c r="J869" i="4"/>
  <c r="J870" i="4"/>
  <c r="J871" i="4"/>
  <c r="J872" i="4"/>
  <c r="J873" i="4"/>
  <c r="J874" i="4"/>
  <c r="J875" i="4"/>
  <c r="J876" i="4"/>
  <c r="J877" i="4"/>
  <c r="J878" i="4"/>
  <c r="J879" i="4"/>
  <c r="J880" i="4"/>
  <c r="J881" i="4"/>
  <c r="J882" i="4"/>
  <c r="J883" i="4"/>
  <c r="J884" i="4"/>
  <c r="J885" i="4"/>
  <c r="J886" i="4"/>
  <c r="J887" i="4"/>
  <c r="J951" i="4"/>
  <c r="F882" i="4"/>
  <c r="F883" i="4"/>
  <c r="F884" i="4"/>
  <c r="F885" i="4"/>
  <c r="F886" i="4"/>
  <c r="E882" i="4"/>
  <c r="E883" i="4"/>
  <c r="E884" i="4"/>
  <c r="E885" i="4"/>
  <c r="E886" i="4"/>
  <c r="F876" i="4"/>
  <c r="F877" i="4"/>
  <c r="F878" i="4"/>
  <c r="F880" i="4"/>
  <c r="F881" i="4"/>
  <c r="F887" i="4"/>
  <c r="E876" i="4"/>
  <c r="E877" i="4"/>
  <c r="E878" i="4"/>
  <c r="E880" i="4"/>
  <c r="E881" i="4"/>
  <c r="E887" i="4"/>
  <c r="F872" i="4"/>
  <c r="F873" i="4"/>
  <c r="F874" i="4"/>
  <c r="F875" i="4"/>
  <c r="E872" i="4"/>
  <c r="E873" i="4"/>
  <c r="E874" i="4"/>
  <c r="E875" i="4"/>
  <c r="F869" i="4"/>
  <c r="F870" i="4"/>
  <c r="F871" i="4"/>
  <c r="E869" i="4"/>
  <c r="E870" i="4"/>
  <c r="E871" i="4"/>
  <c r="F868" i="4"/>
  <c r="E868" i="4"/>
  <c r="J862" i="4" l="1"/>
  <c r="J863" i="4"/>
  <c r="J864" i="4"/>
  <c r="J865" i="4"/>
  <c r="F862" i="4"/>
  <c r="F863" i="4"/>
  <c r="E862" i="4"/>
  <c r="E863" i="4"/>
  <c r="J855" i="4"/>
  <c r="J856" i="4"/>
  <c r="J857" i="4"/>
  <c r="J858" i="4"/>
  <c r="J859" i="4"/>
  <c r="J860" i="4"/>
  <c r="J861" i="4"/>
  <c r="F855" i="4"/>
  <c r="F856" i="4"/>
  <c r="F857" i="4"/>
  <c r="F858" i="4"/>
  <c r="F861" i="4"/>
  <c r="E855" i="4"/>
  <c r="E856" i="4"/>
  <c r="E857" i="4"/>
  <c r="E858" i="4"/>
  <c r="E861" i="4"/>
  <c r="E854" i="4"/>
  <c r="F854" i="4"/>
  <c r="J854" i="4"/>
  <c r="F807" i="4"/>
  <c r="F809" i="4"/>
  <c r="F813" i="4"/>
  <c r="F819" i="4"/>
  <c r="F824" i="4"/>
  <c r="F828" i="4"/>
  <c r="F829" i="4"/>
  <c r="F830" i="4"/>
  <c r="F831" i="4"/>
  <c r="F832" i="4"/>
  <c r="F836" i="4"/>
  <c r="F839" i="4"/>
  <c r="F843" i="4"/>
  <c r="F844" i="4"/>
  <c r="J851" i="4"/>
  <c r="J852" i="4"/>
  <c r="J853" i="4"/>
  <c r="F846" i="4"/>
  <c r="F848" i="4"/>
  <c r="F849" i="4"/>
  <c r="F850" i="4"/>
  <c r="F851" i="4"/>
  <c r="F852" i="4"/>
  <c r="F853" i="4"/>
  <c r="E851" i="4"/>
  <c r="E852" i="4"/>
  <c r="E853" i="4"/>
  <c r="E828" i="4" l="1"/>
  <c r="E829" i="4"/>
  <c r="E830" i="4"/>
  <c r="E831" i="4"/>
  <c r="E832" i="4"/>
  <c r="E834" i="4"/>
  <c r="E836" i="4"/>
  <c r="E837" i="4"/>
  <c r="E838" i="4"/>
  <c r="E840" i="4"/>
  <c r="E841" i="4"/>
  <c r="E842" i="4"/>
  <c r="E843" i="4"/>
  <c r="E844" i="4"/>
  <c r="E845" i="4"/>
  <c r="E846" i="4"/>
  <c r="E847" i="4"/>
  <c r="E848" i="4"/>
  <c r="E849" i="4"/>
  <c r="E850" i="4"/>
  <c r="J805" i="4" l="1"/>
  <c r="J806" i="4"/>
  <c r="J807" i="4"/>
  <c r="J808" i="4"/>
  <c r="J809" i="4"/>
  <c r="J812" i="4"/>
  <c r="J813" i="4"/>
  <c r="J819" i="4"/>
  <c r="J824" i="4"/>
  <c r="J825" i="4"/>
  <c r="J828" i="4"/>
  <c r="J829" i="4"/>
  <c r="J830" i="4"/>
  <c r="J831" i="4"/>
  <c r="J832" i="4"/>
  <c r="J833" i="4"/>
  <c r="J834" i="4"/>
  <c r="J835" i="4"/>
  <c r="J836" i="4"/>
  <c r="J837" i="4"/>
  <c r="J838" i="4"/>
  <c r="J839" i="4"/>
  <c r="J840" i="4"/>
  <c r="J841" i="4"/>
  <c r="J842" i="4"/>
  <c r="J843" i="4"/>
  <c r="J844" i="4"/>
  <c r="J845" i="4"/>
  <c r="J846" i="4"/>
  <c r="J847" i="4"/>
  <c r="J848" i="4"/>
  <c r="J849" i="4"/>
  <c r="J850" i="4"/>
  <c r="J866" i="4"/>
  <c r="E825" i="4"/>
  <c r="E821" i="4"/>
  <c r="E822" i="4"/>
  <c r="E823" i="4"/>
  <c r="E818" i="4"/>
  <c r="E819" i="4"/>
  <c r="E820" i="4"/>
  <c r="E817" i="4"/>
  <c r="E813" i="4"/>
  <c r="E807" i="4"/>
  <c r="E809" i="4"/>
  <c r="F799" i="4"/>
  <c r="F800" i="4"/>
  <c r="F801" i="4"/>
  <c r="F802" i="4"/>
  <c r="E800" i="4"/>
  <c r="E801" i="4"/>
  <c r="E802" i="4"/>
  <c r="F793" i="4"/>
  <c r="F794" i="4"/>
  <c r="F795" i="4"/>
  <c r="F796" i="4"/>
  <c r="F798" i="4"/>
  <c r="E793" i="4"/>
  <c r="E794" i="4"/>
  <c r="E795" i="4"/>
  <c r="E796" i="4"/>
  <c r="E798" i="4"/>
  <c r="G784" i="4"/>
  <c r="F784" i="4"/>
  <c r="F785" i="4"/>
  <c r="F786" i="4"/>
  <c r="F787" i="4"/>
  <c r="F788" i="4"/>
  <c r="F789" i="4"/>
  <c r="F790" i="4"/>
  <c r="F791" i="4"/>
  <c r="F792" i="4"/>
  <c r="E784" i="4"/>
  <c r="E785" i="4"/>
  <c r="E786" i="4"/>
  <c r="E787" i="4"/>
  <c r="E788" i="4"/>
  <c r="E789" i="4"/>
  <c r="E790" i="4"/>
  <c r="E791" i="4"/>
  <c r="E792" i="4"/>
  <c r="E743" i="4" l="1"/>
  <c r="E744" i="4"/>
  <c r="F768" i="4" l="1"/>
  <c r="E768" i="4"/>
  <c r="F771" i="4"/>
  <c r="F774" i="4"/>
  <c r="E771" i="4"/>
  <c r="E774" i="4"/>
  <c r="G776" i="4"/>
  <c r="G777" i="4"/>
  <c r="G779" i="4"/>
  <c r="G780" i="4"/>
  <c r="G781" i="4"/>
  <c r="G783" i="4"/>
  <c r="F776" i="4"/>
  <c r="F777" i="4"/>
  <c r="F779" i="4"/>
  <c r="F780" i="4"/>
  <c r="F781" i="4"/>
  <c r="F782" i="4"/>
  <c r="F783" i="4"/>
  <c r="E776" i="4"/>
  <c r="E777" i="4"/>
  <c r="E779" i="4"/>
  <c r="E780" i="4"/>
  <c r="E781" i="4"/>
  <c r="E782" i="4"/>
  <c r="E783" i="4"/>
  <c r="E770" i="4" l="1"/>
  <c r="F769" i="4"/>
  <c r="F770" i="4"/>
  <c r="E769" i="4"/>
  <c r="F758" i="4"/>
  <c r="F759" i="4"/>
  <c r="F760" i="4"/>
  <c r="F761" i="4"/>
  <c r="F762" i="4"/>
  <c r="F763" i="4"/>
  <c r="F764" i="4"/>
  <c r="F765" i="4"/>
  <c r="F766" i="4"/>
  <c r="F767" i="4"/>
  <c r="E758" i="4"/>
  <c r="E760" i="4"/>
  <c r="E761" i="4"/>
  <c r="E762" i="4"/>
  <c r="E763" i="4"/>
  <c r="E764" i="4"/>
  <c r="E765" i="4"/>
  <c r="E766" i="4"/>
  <c r="E767" i="4"/>
  <c r="G754" i="4"/>
  <c r="J755" i="4"/>
  <c r="J756" i="4"/>
  <c r="F754" i="4"/>
  <c r="F755" i="4"/>
  <c r="F756" i="4"/>
  <c r="E754" i="4"/>
  <c r="E755" i="4"/>
  <c r="E756" i="4"/>
  <c r="F737" i="4" l="1"/>
  <c r="F738" i="4"/>
  <c r="F741" i="4"/>
  <c r="F742" i="4"/>
  <c r="F727" i="4"/>
  <c r="F728" i="4"/>
  <c r="F729" i="4"/>
  <c r="F730" i="4"/>
  <c r="F733" i="4"/>
  <c r="F734" i="4"/>
  <c r="F747" i="4"/>
  <c r="F748" i="4"/>
  <c r="F745" i="4"/>
  <c r="F746" i="4"/>
  <c r="F744" i="4"/>
  <c r="E745" i="4"/>
  <c r="E746" i="4"/>
  <c r="E747" i="4"/>
  <c r="E748" i="4"/>
  <c r="J742" i="4"/>
  <c r="G749" i="4"/>
  <c r="G750" i="4"/>
  <c r="G751" i="4"/>
  <c r="G752" i="4"/>
  <c r="G753" i="4"/>
  <c r="G775" i="4"/>
  <c r="F749" i="4"/>
  <c r="F750" i="4"/>
  <c r="F751" i="4"/>
  <c r="F752" i="4"/>
  <c r="F753" i="4"/>
  <c r="E749" i="4"/>
  <c r="E750" i="4"/>
  <c r="E751" i="4"/>
  <c r="E752" i="4"/>
  <c r="E753" i="4"/>
  <c r="J749" i="4"/>
  <c r="J750" i="4"/>
  <c r="J751" i="4"/>
  <c r="J752" i="4"/>
  <c r="J753" i="4"/>
  <c r="J775" i="4"/>
  <c r="J744" i="4"/>
  <c r="J745" i="4"/>
  <c r="J746" i="4"/>
  <c r="J747" i="4"/>
  <c r="J748" i="4"/>
  <c r="J804" i="4"/>
  <c r="E731" i="4" l="1"/>
  <c r="E732" i="4"/>
  <c r="E727" i="4"/>
  <c r="E728" i="4"/>
  <c r="E729" i="4"/>
  <c r="E724" i="4"/>
  <c r="E725" i="4"/>
  <c r="E726" i="4"/>
  <c r="E721" i="4"/>
  <c r="E722" i="4"/>
  <c r="E719" i="4"/>
  <c r="E720" i="4"/>
  <c r="E718" i="4"/>
  <c r="E714" i="4"/>
  <c r="E715" i="4"/>
  <c r="E716" i="4"/>
  <c r="E717" i="4"/>
  <c r="E711" i="4"/>
  <c r="E712" i="4"/>
  <c r="E713" i="4"/>
  <c r="E709" i="4"/>
  <c r="E710" i="4"/>
  <c r="E707" i="4"/>
  <c r="E708" i="4"/>
  <c r="E704" i="4"/>
  <c r="E705" i="4"/>
  <c r="E706" i="4"/>
  <c r="E701" i="4"/>
  <c r="E702" i="4"/>
  <c r="E703" i="4"/>
  <c r="E699" i="4"/>
  <c r="E700" i="4"/>
  <c r="E698" i="4"/>
  <c r="E734" i="4"/>
  <c r="J716" i="4"/>
  <c r="J717" i="4"/>
  <c r="G716" i="4"/>
  <c r="F716" i="4"/>
  <c r="F717" i="4"/>
  <c r="J689" i="4" l="1"/>
  <c r="J690" i="4"/>
  <c r="J691" i="4"/>
  <c r="J692" i="4"/>
  <c r="J694" i="4"/>
  <c r="J695" i="4"/>
  <c r="J697" i="4"/>
  <c r="J698" i="4"/>
  <c r="J699" i="4"/>
  <c r="J700" i="4"/>
  <c r="J701" i="4"/>
  <c r="J702" i="4"/>
  <c r="J703" i="4"/>
  <c r="J704" i="4"/>
  <c r="J705" i="4"/>
  <c r="J706" i="4"/>
  <c r="J707" i="4"/>
  <c r="J708" i="4"/>
  <c r="J709" i="4"/>
  <c r="J710" i="4"/>
  <c r="J711" i="4"/>
  <c r="J712" i="4"/>
  <c r="J713" i="4"/>
  <c r="J714" i="4"/>
  <c r="J715" i="4"/>
  <c r="J723" i="4"/>
  <c r="J743" i="4"/>
  <c r="G713" i="4"/>
  <c r="G714" i="4"/>
  <c r="G715" i="4"/>
  <c r="G723" i="4"/>
  <c r="G743" i="4"/>
  <c r="F713" i="4"/>
  <c r="F714" i="4"/>
  <c r="F715" i="4"/>
  <c r="E723" i="4"/>
  <c r="E697" i="4"/>
  <c r="E692" i="4"/>
  <c r="E690" i="4"/>
  <c r="J686" i="4" l="1"/>
  <c r="F686" i="4"/>
  <c r="E686" i="4"/>
  <c r="J688" i="4" l="1"/>
  <c r="J677" i="4"/>
  <c r="F677" i="4"/>
  <c r="E677" i="4"/>
  <c r="J685" i="4"/>
  <c r="F685" i="4"/>
  <c r="E685" i="4"/>
  <c r="J684" i="4"/>
  <c r="G684" i="4"/>
  <c r="F684" i="4"/>
  <c r="E684" i="4"/>
  <c r="G680" i="4"/>
  <c r="J679" i="4"/>
  <c r="G679" i="4"/>
  <c r="F679" i="4"/>
  <c r="E679" i="4"/>
  <c r="J678" i="4"/>
  <c r="G678" i="4"/>
  <c r="F678" i="4"/>
  <c r="E678" i="4"/>
  <c r="J668" i="4"/>
  <c r="J670" i="4"/>
  <c r="J671" i="4"/>
  <c r="J672" i="4"/>
  <c r="F668" i="4"/>
  <c r="F670" i="4"/>
  <c r="F671" i="4"/>
  <c r="E668" i="4"/>
  <c r="E670" i="4"/>
  <c r="E671" i="4"/>
  <c r="E672" i="4"/>
  <c r="E673" i="4"/>
  <c r="E674" i="4"/>
  <c r="E675" i="4"/>
  <c r="E676" i="4"/>
  <c r="E680" i="4"/>
  <c r="J676" i="4" l="1"/>
  <c r="G676" i="4"/>
  <c r="F676" i="4"/>
  <c r="J675" i="4"/>
  <c r="G675" i="4"/>
  <c r="F675" i="4"/>
  <c r="G668" i="4"/>
  <c r="J664" i="4"/>
  <c r="G664" i="4"/>
  <c r="F664" i="4"/>
  <c r="E664" i="4"/>
  <c r="F651" i="4" l="1"/>
  <c r="E651" i="4"/>
  <c r="E648" i="4"/>
  <c r="J654" i="4"/>
  <c r="G654" i="4"/>
  <c r="F654" i="4"/>
  <c r="E654" i="4"/>
  <c r="G651" i="4"/>
  <c r="J649" i="4"/>
  <c r="G649" i="4"/>
  <c r="F649" i="4"/>
  <c r="E649" i="4"/>
  <c r="J648" i="4"/>
  <c r="G648" i="4"/>
  <c r="F648" i="4"/>
  <c r="J644" i="4"/>
  <c r="G644" i="4"/>
  <c r="F644" i="4"/>
  <c r="E644" i="4"/>
  <c r="G643" i="4"/>
  <c r="J641" i="4"/>
  <c r="G641" i="4"/>
  <c r="F641" i="4"/>
  <c r="E641" i="4"/>
  <c r="J640" i="4"/>
  <c r="G640" i="4"/>
  <c r="F640" i="4"/>
  <c r="E640" i="4"/>
  <c r="J630" i="4"/>
  <c r="G630" i="4"/>
  <c r="F630" i="4"/>
  <c r="E630" i="4"/>
  <c r="J629" i="4"/>
  <c r="G629" i="4"/>
  <c r="F629" i="4"/>
  <c r="E629" i="4"/>
  <c r="G611" i="4"/>
  <c r="E611" i="4"/>
  <c r="E602" i="4"/>
  <c r="E604" i="4"/>
  <c r="F1097" i="4"/>
  <c r="G667" i="4"/>
  <c r="J666" i="4"/>
  <c r="G666" i="4"/>
  <c r="F666" i="4"/>
  <c r="E666" i="4"/>
  <c r="J665" i="4"/>
  <c r="G665" i="4"/>
  <c r="F665" i="4"/>
  <c r="E665" i="4"/>
  <c r="J663" i="4"/>
  <c r="G663" i="4"/>
  <c r="F663" i="4"/>
  <c r="E663" i="4"/>
  <c r="J662" i="4"/>
  <c r="G662" i="4"/>
  <c r="J661" i="4"/>
  <c r="G661" i="4"/>
  <c r="F661" i="4"/>
  <c r="E661" i="4"/>
  <c r="J660" i="4"/>
  <c r="G660" i="4"/>
  <c r="F660" i="4"/>
  <c r="E660" i="4"/>
  <c r="J659" i="4"/>
  <c r="G659" i="4"/>
  <c r="F659" i="4"/>
  <c r="E659" i="4"/>
  <c r="J658" i="4"/>
  <c r="G658" i="4"/>
  <c r="F658" i="4"/>
  <c r="E658" i="4"/>
  <c r="J657" i="4"/>
  <c r="G657" i="4"/>
  <c r="F657" i="4"/>
  <c r="E657" i="4"/>
  <c r="J656" i="4"/>
  <c r="G656" i="4"/>
  <c r="F656" i="4"/>
  <c r="E656" i="4"/>
  <c r="J655" i="4"/>
  <c r="G655" i="4"/>
  <c r="F655" i="4"/>
  <c r="E655" i="4"/>
  <c r="J653" i="4"/>
  <c r="G653" i="4"/>
  <c r="F653" i="4"/>
  <c r="E653" i="4"/>
  <c r="J652" i="4"/>
  <c r="G652" i="4"/>
  <c r="F652" i="4"/>
  <c r="E652" i="4"/>
  <c r="J650" i="4"/>
  <c r="G650" i="4"/>
  <c r="F650" i="4"/>
  <c r="E650" i="4"/>
  <c r="J647" i="4"/>
  <c r="G647" i="4"/>
  <c r="F647" i="4"/>
  <c r="E647" i="4"/>
  <c r="J646" i="4"/>
  <c r="G646" i="4"/>
  <c r="F646" i="4"/>
  <c r="E646" i="4"/>
  <c r="J645" i="4"/>
  <c r="G645" i="4"/>
  <c r="J642" i="4"/>
  <c r="G642" i="4"/>
  <c r="F642" i="4"/>
  <c r="E642" i="4"/>
  <c r="J639" i="4"/>
  <c r="G639" i="4"/>
  <c r="J638" i="4"/>
  <c r="G638" i="4"/>
  <c r="J637" i="4"/>
  <c r="G637" i="4"/>
  <c r="J636" i="4"/>
  <c r="G636" i="4"/>
  <c r="F636" i="4"/>
  <c r="E636" i="4"/>
  <c r="J635" i="4"/>
  <c r="G635" i="4"/>
  <c r="F635" i="4"/>
  <c r="E635" i="4"/>
  <c r="J634" i="4"/>
  <c r="G634" i="4"/>
  <c r="F634" i="4"/>
  <c r="E634" i="4"/>
  <c r="J633" i="4"/>
  <c r="G633" i="4"/>
  <c r="J632" i="4"/>
  <c r="G632" i="4"/>
  <c r="F632" i="4"/>
  <c r="E632" i="4"/>
  <c r="J631" i="4"/>
  <c r="G631" i="4"/>
  <c r="F631" i="4"/>
  <c r="E631" i="4"/>
  <c r="J628" i="4"/>
  <c r="G628" i="4"/>
  <c r="F628" i="4"/>
  <c r="E628" i="4"/>
  <c r="J627" i="4"/>
  <c r="G627" i="4"/>
  <c r="F627" i="4"/>
  <c r="E627" i="4"/>
  <c r="J626" i="4"/>
  <c r="G626" i="4"/>
  <c r="F626" i="4"/>
  <c r="E626" i="4"/>
  <c r="J625" i="4"/>
  <c r="G625" i="4"/>
  <c r="J624" i="4"/>
  <c r="G624" i="4"/>
  <c r="F624" i="4"/>
  <c r="E624" i="4"/>
  <c r="J623" i="4"/>
  <c r="G623" i="4"/>
  <c r="F623" i="4"/>
  <c r="E623" i="4"/>
  <c r="J622" i="4"/>
  <c r="G622" i="4"/>
  <c r="F622" i="4"/>
  <c r="E622" i="4"/>
  <c r="J621" i="4"/>
  <c r="G621" i="4"/>
  <c r="F621" i="4"/>
  <c r="E621" i="4"/>
  <c r="J620" i="4"/>
  <c r="G620" i="4"/>
  <c r="F620" i="4"/>
  <c r="E620" i="4"/>
  <c r="J619" i="4"/>
  <c r="G619" i="4"/>
  <c r="F619" i="4"/>
  <c r="E619" i="4"/>
  <c r="J618" i="4"/>
  <c r="G618" i="4"/>
  <c r="F618" i="4"/>
  <c r="E618" i="4"/>
  <c r="G617" i="4"/>
  <c r="J616" i="4"/>
  <c r="G616" i="4"/>
  <c r="F616" i="4"/>
  <c r="E616" i="4"/>
  <c r="G615" i="4"/>
  <c r="G614" i="4"/>
  <c r="G613" i="4"/>
  <c r="J612" i="4"/>
  <c r="G612" i="4"/>
  <c r="F612" i="4"/>
  <c r="E612" i="4"/>
  <c r="AN611" i="4"/>
  <c r="AK611" i="4"/>
  <c r="AJ611" i="4"/>
  <c r="AI611" i="4"/>
  <c r="G610" i="4"/>
  <c r="G609" i="4"/>
  <c r="G608" i="4"/>
  <c r="J607" i="4"/>
  <c r="G607" i="4"/>
  <c r="F607" i="4"/>
  <c r="E607" i="4"/>
  <c r="J606" i="4"/>
  <c r="G606" i="4"/>
  <c r="F606" i="4"/>
  <c r="E606" i="4"/>
  <c r="J605" i="4"/>
  <c r="G605" i="4"/>
  <c r="F605" i="4"/>
  <c r="E605" i="4"/>
  <c r="J604" i="4"/>
  <c r="G604" i="4"/>
  <c r="F604" i="4"/>
  <c r="J603" i="4"/>
  <c r="G603" i="4"/>
  <c r="F603" i="4"/>
  <c r="J602" i="4"/>
  <c r="G602" i="4"/>
  <c r="F602" i="4"/>
  <c r="J601" i="4"/>
  <c r="G601" i="4"/>
  <c r="F601" i="4"/>
  <c r="J600" i="4"/>
  <c r="G600" i="4"/>
  <c r="F600" i="4"/>
  <c r="E600" i="4"/>
  <c r="J599" i="4"/>
  <c r="G599" i="4"/>
  <c r="F599" i="4"/>
  <c r="E599" i="4"/>
  <c r="J598" i="4"/>
  <c r="G598" i="4"/>
  <c r="F598" i="4"/>
  <c r="E598" i="4"/>
  <c r="J597" i="4"/>
  <c r="G597" i="4"/>
  <c r="F597" i="4"/>
  <c r="E597" i="4"/>
  <c r="J596" i="4"/>
  <c r="G596" i="4"/>
  <c r="F596" i="4"/>
  <c r="E596" i="4"/>
  <c r="J595" i="4"/>
  <c r="G595" i="4"/>
  <c r="F595" i="4"/>
  <c r="E595" i="4"/>
  <c r="J594" i="4"/>
  <c r="G594" i="4"/>
  <c r="F594" i="4"/>
  <c r="E594" i="4"/>
  <c r="J593" i="4"/>
  <c r="G593" i="4"/>
  <c r="F593" i="4"/>
  <c r="E593" i="4"/>
  <c r="J592" i="4"/>
  <c r="G592" i="4"/>
  <c r="F592" i="4"/>
  <c r="E592" i="4"/>
  <c r="J591" i="4"/>
  <c r="G591" i="4"/>
  <c r="F591" i="4"/>
  <c r="E591" i="4"/>
  <c r="J590" i="4"/>
  <c r="G590" i="4"/>
  <c r="F590" i="4"/>
  <c r="E590" i="4"/>
  <c r="J589" i="4"/>
  <c r="G589" i="4"/>
  <c r="F589" i="4"/>
  <c r="E589" i="4"/>
  <c r="F586" i="4"/>
  <c r="F585" i="4"/>
  <c r="F583" i="4"/>
  <c r="F582" i="4"/>
  <c r="F581" i="4"/>
  <c r="F579" i="4"/>
  <c r="F577" i="4"/>
  <c r="F575" i="4"/>
  <c r="F574" i="4"/>
  <c r="F573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3" i="4"/>
  <c r="F542" i="4"/>
  <c r="F512" i="4"/>
  <c r="F501" i="4"/>
  <c r="J586" i="4"/>
  <c r="J585" i="4"/>
  <c r="J583" i="4"/>
  <c r="J582" i="4"/>
  <c r="J581" i="4"/>
  <c r="J579" i="4"/>
  <c r="J577" i="4"/>
  <c r="J575" i="4"/>
  <c r="J574" i="4"/>
  <c r="J573" i="4"/>
  <c r="J571" i="4"/>
  <c r="J570" i="4"/>
  <c r="J569" i="4"/>
  <c r="J568" i="4"/>
  <c r="J567" i="4"/>
  <c r="J566" i="4"/>
  <c r="J565" i="4"/>
  <c r="J564" i="4"/>
  <c r="J563" i="4"/>
  <c r="J562" i="4"/>
  <c r="J561" i="4"/>
  <c r="J560" i="4"/>
  <c r="J559" i="4"/>
  <c r="J558" i="4"/>
  <c r="J557" i="4"/>
  <c r="J556" i="4"/>
  <c r="J555" i="4"/>
  <c r="J554" i="4"/>
  <c r="J553" i="4"/>
  <c r="J552" i="4"/>
  <c r="J551" i="4"/>
  <c r="J550" i="4"/>
  <c r="J549" i="4"/>
  <c r="J548" i="4"/>
  <c r="J547" i="4"/>
  <c r="J546" i="4"/>
  <c r="J545" i="4"/>
  <c r="J543" i="4"/>
  <c r="J542" i="4"/>
  <c r="J512" i="4"/>
  <c r="J501" i="4"/>
  <c r="E499" i="4"/>
  <c r="E535" i="4"/>
  <c r="E525" i="4"/>
  <c r="E520" i="4" l="1"/>
  <c r="M525" i="4"/>
  <c r="N535" i="4" l="1"/>
  <c r="M535" i="4"/>
  <c r="J535" i="4"/>
  <c r="G535" i="4"/>
  <c r="F535" i="4"/>
  <c r="N524" i="4"/>
  <c r="M524" i="4"/>
  <c r="J524" i="4"/>
  <c r="G524" i="4"/>
  <c r="F524" i="4"/>
  <c r="E524" i="4"/>
  <c r="N523" i="4"/>
  <c r="M523" i="4"/>
  <c r="J523" i="4"/>
  <c r="G523" i="4"/>
  <c r="F523" i="4"/>
  <c r="E523" i="4"/>
  <c r="N522" i="4"/>
  <c r="M522" i="4"/>
  <c r="J522" i="4"/>
  <c r="G522" i="4"/>
  <c r="F522" i="4"/>
  <c r="E522" i="4"/>
  <c r="N521" i="4"/>
  <c r="M521" i="4"/>
  <c r="J521" i="4"/>
  <c r="G521" i="4"/>
  <c r="F521" i="4"/>
  <c r="E521" i="4"/>
  <c r="N520" i="4"/>
  <c r="M520" i="4"/>
  <c r="J520" i="4"/>
  <c r="G520" i="4"/>
  <c r="F520" i="4"/>
  <c r="J503" i="4" l="1"/>
  <c r="M509" i="4"/>
  <c r="N509" i="4"/>
  <c r="M510" i="4"/>
  <c r="N510" i="4"/>
  <c r="M511" i="4"/>
  <c r="N511" i="4"/>
  <c r="M512" i="4"/>
  <c r="N512" i="4"/>
  <c r="M513" i="4"/>
  <c r="N513" i="4"/>
  <c r="M514" i="4"/>
  <c r="N514" i="4"/>
  <c r="M515" i="4"/>
  <c r="N515" i="4"/>
  <c r="M516" i="4"/>
  <c r="N516" i="4"/>
  <c r="M517" i="4"/>
  <c r="N517" i="4"/>
  <c r="M518" i="4"/>
  <c r="N518" i="4"/>
  <c r="M519" i="4"/>
  <c r="N519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2" i="4"/>
  <c r="J504" i="4"/>
  <c r="J505" i="4"/>
  <c r="J506" i="4"/>
  <c r="J507" i="4"/>
  <c r="J508" i="4"/>
  <c r="J509" i="4"/>
  <c r="J510" i="4"/>
  <c r="J511" i="4"/>
  <c r="J513" i="4"/>
  <c r="J514" i="4"/>
  <c r="J515" i="4"/>
  <c r="J516" i="4"/>
  <c r="J517" i="4"/>
  <c r="J518" i="4"/>
  <c r="J519" i="4"/>
  <c r="G509" i="4"/>
  <c r="G510" i="4"/>
  <c r="G511" i="4"/>
  <c r="G512" i="4"/>
  <c r="G513" i="4"/>
  <c r="G514" i="4"/>
  <c r="G515" i="4"/>
  <c r="G516" i="4"/>
  <c r="G517" i="4"/>
  <c r="G518" i="4"/>
  <c r="G519" i="4"/>
  <c r="E509" i="4"/>
  <c r="F509" i="4"/>
  <c r="E510" i="4"/>
  <c r="F510" i="4"/>
  <c r="E511" i="4"/>
  <c r="F511" i="4"/>
  <c r="E512" i="4"/>
  <c r="E513" i="4"/>
  <c r="F513" i="4"/>
  <c r="E514" i="4"/>
  <c r="F514" i="4"/>
  <c r="E515" i="4"/>
  <c r="F515" i="4"/>
  <c r="E516" i="4"/>
  <c r="F516" i="4"/>
  <c r="E517" i="4"/>
  <c r="F517" i="4"/>
  <c r="E518" i="4"/>
  <c r="F518" i="4"/>
  <c r="E519" i="4"/>
  <c r="F519" i="4"/>
  <c r="M482" i="4" l="1"/>
  <c r="N488" i="4" l="1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2" i="4"/>
  <c r="F503" i="4"/>
  <c r="F504" i="4"/>
  <c r="F505" i="4"/>
  <c r="F506" i="4"/>
  <c r="F507" i="4"/>
  <c r="F508" i="4"/>
  <c r="E488" i="4"/>
  <c r="E489" i="4"/>
  <c r="E490" i="4"/>
  <c r="E491" i="4"/>
  <c r="E492" i="4"/>
  <c r="E493" i="4"/>
  <c r="E494" i="4"/>
  <c r="E495" i="4"/>
  <c r="E496" i="4"/>
  <c r="E497" i="4"/>
  <c r="E498" i="4"/>
  <c r="E500" i="4"/>
  <c r="E501" i="4"/>
  <c r="E502" i="4"/>
  <c r="E503" i="4"/>
  <c r="E504" i="4"/>
  <c r="E505" i="4"/>
  <c r="E506" i="4"/>
  <c r="E507" i="4"/>
  <c r="E508" i="4"/>
  <c r="E331" i="4" l="1"/>
  <c r="N346" i="4" l="1"/>
  <c r="C440" i="4" l="1"/>
  <c r="C439" i="4"/>
  <c r="C438" i="4"/>
  <c r="N415" i="4" l="1"/>
  <c r="M415" i="4"/>
  <c r="J415" i="4"/>
  <c r="G415" i="4"/>
  <c r="F415" i="4"/>
  <c r="E415" i="4"/>
  <c r="C390" i="4" l="1"/>
  <c r="C389" i="4"/>
  <c r="F24" i="7" l="1"/>
  <c r="G24" i="7" s="1"/>
  <c r="F28" i="7"/>
  <c r="G28" i="7" s="1"/>
  <c r="F32" i="7"/>
  <c r="G32" i="7" s="1"/>
  <c r="F36" i="7"/>
  <c r="G36" i="7" s="1"/>
  <c r="F31" i="7"/>
  <c r="G31" i="7" s="1"/>
  <c r="F25" i="7"/>
  <c r="G25" i="7" s="1"/>
  <c r="F29" i="7"/>
  <c r="G29" i="7" s="1"/>
  <c r="F33" i="7"/>
  <c r="G33" i="7" s="1"/>
  <c r="F35" i="7"/>
  <c r="G35" i="7" s="1"/>
  <c r="F26" i="7"/>
  <c r="G26" i="7" s="1"/>
  <c r="F30" i="7"/>
  <c r="G30" i="7" s="1"/>
  <c r="F34" i="7"/>
  <c r="G34" i="7" s="1"/>
  <c r="F27" i="7"/>
  <c r="G27" i="7" s="1"/>
  <c r="F17" i="7"/>
  <c r="G17" i="7" s="1"/>
  <c r="F21" i="7"/>
  <c r="G21" i="7" s="1"/>
  <c r="F18" i="7"/>
  <c r="G18" i="7" s="1"/>
  <c r="F22" i="7"/>
  <c r="G22" i="7" s="1"/>
  <c r="F19" i="7"/>
  <c r="G19" i="7" s="1"/>
  <c r="F23" i="7"/>
  <c r="G23" i="7" s="1"/>
  <c r="F20" i="7"/>
  <c r="G20" i="7" s="1"/>
  <c r="F16" i="7"/>
  <c r="G16" i="7" s="1"/>
  <c r="F15" i="7"/>
  <c r="F14" i="7"/>
  <c r="F12" i="7"/>
  <c r="F11" i="7"/>
  <c r="F10" i="7"/>
  <c r="F9" i="7"/>
  <c r="F13" i="7"/>
  <c r="E8" i="7"/>
  <c r="G15" i="7" l="1"/>
  <c r="F8" i="7"/>
  <c r="J359" i="4"/>
  <c r="F359" i="4"/>
  <c r="E359" i="4"/>
  <c r="E358" i="4" l="1"/>
  <c r="E337" i="4" l="1"/>
  <c r="G14" i="7" l="1"/>
  <c r="G281" i="4" l="1"/>
  <c r="J281" i="4"/>
  <c r="F281" i="4"/>
  <c r="E281" i="4"/>
  <c r="E304" i="4"/>
  <c r="E303" i="4"/>
  <c r="E233" i="4"/>
  <c r="G13" i="7"/>
  <c r="N304" i="4" l="1"/>
  <c r="M304" i="4"/>
  <c r="J304" i="4"/>
  <c r="G304" i="4"/>
  <c r="F304" i="4"/>
  <c r="E234" i="4"/>
  <c r="N487" i="4"/>
  <c r="M487" i="4"/>
  <c r="J487" i="4"/>
  <c r="G487" i="4"/>
  <c r="F487" i="4"/>
  <c r="E487" i="4"/>
  <c r="N486" i="4"/>
  <c r="M486" i="4"/>
  <c r="J486" i="4"/>
  <c r="G486" i="4"/>
  <c r="F486" i="4"/>
  <c r="E486" i="4"/>
  <c r="N485" i="4"/>
  <c r="M485" i="4"/>
  <c r="J485" i="4"/>
  <c r="G485" i="4"/>
  <c r="F485" i="4"/>
  <c r="E485" i="4"/>
  <c r="N484" i="4"/>
  <c r="M484" i="4"/>
  <c r="J484" i="4"/>
  <c r="G484" i="4"/>
  <c r="F484" i="4"/>
  <c r="E484" i="4"/>
  <c r="N483" i="4"/>
  <c r="M483" i="4"/>
  <c r="J483" i="4"/>
  <c r="G483" i="4"/>
  <c r="F483" i="4"/>
  <c r="E483" i="4"/>
  <c r="N482" i="4"/>
  <c r="J482" i="4"/>
  <c r="G482" i="4"/>
  <c r="F482" i="4"/>
  <c r="E482" i="4"/>
  <c r="N481" i="4"/>
  <c r="M481" i="4"/>
  <c r="J481" i="4"/>
  <c r="G481" i="4"/>
  <c r="F481" i="4"/>
  <c r="E481" i="4"/>
  <c r="N480" i="4"/>
  <c r="M480" i="4"/>
  <c r="J480" i="4"/>
  <c r="G480" i="4"/>
  <c r="F480" i="4"/>
  <c r="E480" i="4"/>
  <c r="N479" i="4"/>
  <c r="M479" i="4"/>
  <c r="J479" i="4"/>
  <c r="G479" i="4"/>
  <c r="F479" i="4"/>
  <c r="E479" i="4"/>
  <c r="N478" i="4"/>
  <c r="M478" i="4"/>
  <c r="J478" i="4"/>
  <c r="G478" i="4"/>
  <c r="F478" i="4"/>
  <c r="E478" i="4"/>
  <c r="N477" i="4"/>
  <c r="M477" i="4"/>
  <c r="J477" i="4"/>
  <c r="G477" i="4"/>
  <c r="F477" i="4"/>
  <c r="E477" i="4"/>
  <c r="N476" i="4"/>
  <c r="M476" i="4"/>
  <c r="J476" i="4"/>
  <c r="G476" i="4"/>
  <c r="F476" i="4"/>
  <c r="E476" i="4"/>
  <c r="N475" i="4"/>
  <c r="M475" i="4"/>
  <c r="J475" i="4"/>
  <c r="G475" i="4"/>
  <c r="F475" i="4"/>
  <c r="E475" i="4"/>
  <c r="N474" i="4"/>
  <c r="M474" i="4"/>
  <c r="J474" i="4"/>
  <c r="G474" i="4"/>
  <c r="F474" i="4"/>
  <c r="E474" i="4"/>
  <c r="N473" i="4"/>
  <c r="M473" i="4"/>
  <c r="J473" i="4"/>
  <c r="G473" i="4"/>
  <c r="F473" i="4"/>
  <c r="E473" i="4"/>
  <c r="N472" i="4"/>
  <c r="M472" i="4"/>
  <c r="J472" i="4"/>
  <c r="G472" i="4"/>
  <c r="F472" i="4"/>
  <c r="E472" i="4"/>
  <c r="N471" i="4"/>
  <c r="M471" i="4"/>
  <c r="J471" i="4"/>
  <c r="G471" i="4"/>
  <c r="F471" i="4"/>
  <c r="E471" i="4"/>
  <c r="N470" i="4"/>
  <c r="M470" i="4"/>
  <c r="J470" i="4"/>
  <c r="G470" i="4"/>
  <c r="F470" i="4"/>
  <c r="E470" i="4"/>
  <c r="N469" i="4"/>
  <c r="M469" i="4"/>
  <c r="J469" i="4"/>
  <c r="G469" i="4"/>
  <c r="F469" i="4"/>
  <c r="E469" i="4"/>
  <c r="N468" i="4"/>
  <c r="M468" i="4"/>
  <c r="J468" i="4"/>
  <c r="G468" i="4"/>
  <c r="F468" i="4"/>
  <c r="E468" i="4"/>
  <c r="N467" i="4"/>
  <c r="M467" i="4"/>
  <c r="J467" i="4"/>
  <c r="G467" i="4"/>
  <c r="F467" i="4"/>
  <c r="E467" i="4"/>
  <c r="N466" i="4"/>
  <c r="M466" i="4"/>
  <c r="J466" i="4"/>
  <c r="G466" i="4"/>
  <c r="F466" i="4"/>
  <c r="E466" i="4"/>
  <c r="N465" i="4"/>
  <c r="M465" i="4"/>
  <c r="J465" i="4"/>
  <c r="G465" i="4"/>
  <c r="F465" i="4"/>
  <c r="E465" i="4"/>
  <c r="N464" i="4"/>
  <c r="M464" i="4"/>
  <c r="J464" i="4"/>
  <c r="G464" i="4"/>
  <c r="F464" i="4"/>
  <c r="E464" i="4"/>
  <c r="N463" i="4"/>
  <c r="M463" i="4"/>
  <c r="J463" i="4"/>
  <c r="G463" i="4"/>
  <c r="F463" i="4"/>
  <c r="E463" i="4"/>
  <c r="N462" i="4"/>
  <c r="M462" i="4"/>
  <c r="J462" i="4"/>
  <c r="G462" i="4"/>
  <c r="F462" i="4"/>
  <c r="E462" i="4"/>
  <c r="N461" i="4"/>
  <c r="M461" i="4"/>
  <c r="J461" i="4"/>
  <c r="G461" i="4"/>
  <c r="F461" i="4"/>
  <c r="E461" i="4"/>
  <c r="N460" i="4"/>
  <c r="M460" i="4"/>
  <c r="J460" i="4"/>
  <c r="G460" i="4"/>
  <c r="F460" i="4"/>
  <c r="E460" i="4"/>
  <c r="N459" i="4"/>
  <c r="M459" i="4"/>
  <c r="J459" i="4"/>
  <c r="G459" i="4"/>
  <c r="F459" i="4"/>
  <c r="E459" i="4"/>
  <c r="N458" i="4"/>
  <c r="M458" i="4"/>
  <c r="J458" i="4"/>
  <c r="G458" i="4"/>
  <c r="F458" i="4"/>
  <c r="E458" i="4"/>
  <c r="N457" i="4"/>
  <c r="M457" i="4"/>
  <c r="J457" i="4"/>
  <c r="G457" i="4"/>
  <c r="F457" i="4"/>
  <c r="E457" i="4"/>
  <c r="N456" i="4"/>
  <c r="M456" i="4"/>
  <c r="J456" i="4"/>
  <c r="G456" i="4"/>
  <c r="F456" i="4"/>
  <c r="E456" i="4"/>
  <c r="N455" i="4"/>
  <c r="M455" i="4"/>
  <c r="J455" i="4"/>
  <c r="G455" i="4"/>
  <c r="F455" i="4"/>
  <c r="E455" i="4"/>
  <c r="N454" i="4"/>
  <c r="M454" i="4"/>
  <c r="J454" i="4"/>
  <c r="G454" i="4"/>
  <c r="F454" i="4"/>
  <c r="E454" i="4"/>
  <c r="N453" i="4"/>
  <c r="M453" i="4"/>
  <c r="J453" i="4"/>
  <c r="G453" i="4"/>
  <c r="F453" i="4"/>
  <c r="E453" i="4"/>
  <c r="N452" i="4"/>
  <c r="M452" i="4"/>
  <c r="J452" i="4"/>
  <c r="G452" i="4"/>
  <c r="F452" i="4"/>
  <c r="E452" i="4"/>
  <c r="N451" i="4"/>
  <c r="M451" i="4"/>
  <c r="J451" i="4"/>
  <c r="G451" i="4"/>
  <c r="F451" i="4"/>
  <c r="E451" i="4"/>
  <c r="N450" i="4"/>
  <c r="M450" i="4"/>
  <c r="J450" i="4"/>
  <c r="G450" i="4"/>
  <c r="F450" i="4"/>
  <c r="E450" i="4"/>
  <c r="N449" i="4"/>
  <c r="M449" i="4"/>
  <c r="J449" i="4"/>
  <c r="G449" i="4"/>
  <c r="F449" i="4"/>
  <c r="E449" i="4"/>
  <c r="N448" i="4"/>
  <c r="M448" i="4"/>
  <c r="J448" i="4"/>
  <c r="G448" i="4"/>
  <c r="F448" i="4"/>
  <c r="E448" i="4"/>
  <c r="N447" i="4"/>
  <c r="M447" i="4"/>
  <c r="J447" i="4"/>
  <c r="G447" i="4"/>
  <c r="F447" i="4"/>
  <c r="E447" i="4"/>
  <c r="N446" i="4"/>
  <c r="M446" i="4"/>
  <c r="J446" i="4"/>
  <c r="G446" i="4"/>
  <c r="F446" i="4"/>
  <c r="E446" i="4"/>
  <c r="N445" i="4"/>
  <c r="M445" i="4"/>
  <c r="J445" i="4"/>
  <c r="G445" i="4"/>
  <c r="F445" i="4"/>
  <c r="E445" i="4"/>
  <c r="N444" i="4"/>
  <c r="M444" i="4"/>
  <c r="J444" i="4"/>
  <c r="G444" i="4"/>
  <c r="F444" i="4"/>
  <c r="E444" i="4"/>
  <c r="N443" i="4"/>
  <c r="M443" i="4"/>
  <c r="J443" i="4"/>
  <c r="G443" i="4"/>
  <c r="F443" i="4"/>
  <c r="E443" i="4"/>
  <c r="N442" i="4"/>
  <c r="M442" i="4"/>
  <c r="J442" i="4"/>
  <c r="G442" i="4"/>
  <c r="F442" i="4"/>
  <c r="E442" i="4"/>
  <c r="N441" i="4"/>
  <c r="M441" i="4"/>
  <c r="J441" i="4"/>
  <c r="G441" i="4"/>
  <c r="F441" i="4"/>
  <c r="E441" i="4"/>
  <c r="N440" i="4"/>
  <c r="M440" i="4"/>
  <c r="J440" i="4"/>
  <c r="G440" i="4"/>
  <c r="F440" i="4"/>
  <c r="E440" i="4"/>
  <c r="N439" i="4"/>
  <c r="M439" i="4"/>
  <c r="J439" i="4"/>
  <c r="G439" i="4"/>
  <c r="F439" i="4"/>
  <c r="E439" i="4"/>
  <c r="N438" i="4"/>
  <c r="M438" i="4"/>
  <c r="J438" i="4"/>
  <c r="G438" i="4"/>
  <c r="F438" i="4"/>
  <c r="E438" i="4"/>
  <c r="N437" i="4"/>
  <c r="M437" i="4"/>
  <c r="J437" i="4"/>
  <c r="G437" i="4"/>
  <c r="F437" i="4"/>
  <c r="E437" i="4"/>
  <c r="N436" i="4"/>
  <c r="M436" i="4"/>
  <c r="J436" i="4"/>
  <c r="G436" i="4"/>
  <c r="F436" i="4"/>
  <c r="E436" i="4"/>
  <c r="N435" i="4"/>
  <c r="M435" i="4"/>
  <c r="J435" i="4"/>
  <c r="G435" i="4"/>
  <c r="F435" i="4"/>
  <c r="E435" i="4"/>
  <c r="N434" i="4"/>
  <c r="M434" i="4"/>
  <c r="J434" i="4"/>
  <c r="G434" i="4"/>
  <c r="F434" i="4"/>
  <c r="E434" i="4"/>
  <c r="N433" i="4"/>
  <c r="M433" i="4"/>
  <c r="J433" i="4"/>
  <c r="G433" i="4"/>
  <c r="F433" i="4"/>
  <c r="E433" i="4"/>
  <c r="N432" i="4"/>
  <c r="M432" i="4"/>
  <c r="J432" i="4"/>
  <c r="G432" i="4"/>
  <c r="F432" i="4"/>
  <c r="E432" i="4"/>
  <c r="N431" i="4"/>
  <c r="M431" i="4"/>
  <c r="J431" i="4"/>
  <c r="G431" i="4"/>
  <c r="F431" i="4"/>
  <c r="E431" i="4"/>
  <c r="N430" i="4"/>
  <c r="M430" i="4"/>
  <c r="J430" i="4"/>
  <c r="G430" i="4"/>
  <c r="F430" i="4"/>
  <c r="E430" i="4"/>
  <c r="N429" i="4"/>
  <c r="M429" i="4"/>
  <c r="J429" i="4"/>
  <c r="G429" i="4"/>
  <c r="F429" i="4"/>
  <c r="E429" i="4"/>
  <c r="N428" i="4"/>
  <c r="M428" i="4"/>
  <c r="J428" i="4"/>
  <c r="G428" i="4"/>
  <c r="F428" i="4"/>
  <c r="E428" i="4"/>
  <c r="N427" i="4"/>
  <c r="M427" i="4"/>
  <c r="J427" i="4"/>
  <c r="G427" i="4"/>
  <c r="F427" i="4"/>
  <c r="E427" i="4"/>
  <c r="N426" i="4"/>
  <c r="M426" i="4"/>
  <c r="J426" i="4"/>
  <c r="G426" i="4"/>
  <c r="F426" i="4"/>
  <c r="E426" i="4"/>
  <c r="N425" i="4"/>
  <c r="M425" i="4"/>
  <c r="J425" i="4"/>
  <c r="G425" i="4"/>
  <c r="F425" i="4"/>
  <c r="E425" i="4"/>
  <c r="N424" i="4"/>
  <c r="M424" i="4"/>
  <c r="J424" i="4"/>
  <c r="G424" i="4"/>
  <c r="F424" i="4"/>
  <c r="E424" i="4"/>
  <c r="N423" i="4"/>
  <c r="M423" i="4"/>
  <c r="J423" i="4"/>
  <c r="G423" i="4"/>
  <c r="F423" i="4"/>
  <c r="E423" i="4"/>
  <c r="N422" i="4"/>
  <c r="M422" i="4"/>
  <c r="J422" i="4"/>
  <c r="G422" i="4"/>
  <c r="F422" i="4"/>
  <c r="E422" i="4"/>
  <c r="N421" i="4"/>
  <c r="M421" i="4"/>
  <c r="J421" i="4"/>
  <c r="G421" i="4"/>
  <c r="F421" i="4"/>
  <c r="E421" i="4"/>
  <c r="N420" i="4"/>
  <c r="M420" i="4"/>
  <c r="J420" i="4"/>
  <c r="G420" i="4"/>
  <c r="F420" i="4"/>
  <c r="E420" i="4"/>
  <c r="N419" i="4"/>
  <c r="M419" i="4"/>
  <c r="J419" i="4"/>
  <c r="G419" i="4"/>
  <c r="F419" i="4"/>
  <c r="E419" i="4"/>
  <c r="N418" i="4"/>
  <c r="M418" i="4"/>
  <c r="J418" i="4"/>
  <c r="G418" i="4"/>
  <c r="F418" i="4"/>
  <c r="E418" i="4"/>
  <c r="N417" i="4"/>
  <c r="M417" i="4"/>
  <c r="J417" i="4"/>
  <c r="G417" i="4"/>
  <c r="F417" i="4"/>
  <c r="E417" i="4"/>
  <c r="N416" i="4"/>
  <c r="M416" i="4"/>
  <c r="J416" i="4"/>
  <c r="G416" i="4"/>
  <c r="F416" i="4"/>
  <c r="E416" i="4"/>
  <c r="N414" i="4"/>
  <c r="M414" i="4"/>
  <c r="J414" i="4"/>
  <c r="G414" i="4"/>
  <c r="F414" i="4"/>
  <c r="E414" i="4"/>
  <c r="N413" i="4"/>
  <c r="M413" i="4"/>
  <c r="J413" i="4"/>
  <c r="G413" i="4"/>
  <c r="F413" i="4"/>
  <c r="E413" i="4"/>
  <c r="N412" i="4"/>
  <c r="M412" i="4"/>
  <c r="J412" i="4"/>
  <c r="G412" i="4"/>
  <c r="F412" i="4"/>
  <c r="E412" i="4"/>
  <c r="N411" i="4"/>
  <c r="M411" i="4"/>
  <c r="J411" i="4"/>
  <c r="G411" i="4"/>
  <c r="F411" i="4"/>
  <c r="E411" i="4"/>
  <c r="N410" i="4"/>
  <c r="M410" i="4"/>
  <c r="J410" i="4"/>
  <c r="G410" i="4"/>
  <c r="F410" i="4"/>
  <c r="E410" i="4"/>
  <c r="N409" i="4"/>
  <c r="M409" i="4"/>
  <c r="J409" i="4"/>
  <c r="G409" i="4"/>
  <c r="F409" i="4"/>
  <c r="E409" i="4"/>
  <c r="N408" i="4"/>
  <c r="M408" i="4"/>
  <c r="J408" i="4"/>
  <c r="G408" i="4"/>
  <c r="F408" i="4"/>
  <c r="E408" i="4"/>
  <c r="N407" i="4"/>
  <c r="M407" i="4"/>
  <c r="J407" i="4"/>
  <c r="G407" i="4"/>
  <c r="F407" i="4"/>
  <c r="E407" i="4"/>
  <c r="N406" i="4"/>
  <c r="M406" i="4"/>
  <c r="J406" i="4"/>
  <c r="G406" i="4"/>
  <c r="F406" i="4"/>
  <c r="E406" i="4"/>
  <c r="N405" i="4"/>
  <c r="M405" i="4"/>
  <c r="J405" i="4"/>
  <c r="G405" i="4"/>
  <c r="F405" i="4"/>
  <c r="E405" i="4"/>
  <c r="N404" i="4"/>
  <c r="M404" i="4"/>
  <c r="J404" i="4"/>
  <c r="G404" i="4"/>
  <c r="F404" i="4"/>
  <c r="E404" i="4"/>
  <c r="N403" i="4"/>
  <c r="M403" i="4"/>
  <c r="J403" i="4"/>
  <c r="G403" i="4"/>
  <c r="F403" i="4"/>
  <c r="E403" i="4"/>
  <c r="N402" i="4"/>
  <c r="M402" i="4"/>
  <c r="J402" i="4"/>
  <c r="G402" i="4"/>
  <c r="F402" i="4"/>
  <c r="E402" i="4"/>
  <c r="N401" i="4"/>
  <c r="M401" i="4"/>
  <c r="J401" i="4"/>
  <c r="G401" i="4"/>
  <c r="F401" i="4"/>
  <c r="E401" i="4"/>
  <c r="N400" i="4"/>
  <c r="M400" i="4"/>
  <c r="J400" i="4"/>
  <c r="G400" i="4"/>
  <c r="F400" i="4"/>
  <c r="E400" i="4"/>
  <c r="N399" i="4"/>
  <c r="M399" i="4"/>
  <c r="J399" i="4"/>
  <c r="G399" i="4"/>
  <c r="F399" i="4"/>
  <c r="E399" i="4"/>
  <c r="N398" i="4"/>
  <c r="M398" i="4"/>
  <c r="J398" i="4"/>
  <c r="G398" i="4"/>
  <c r="F398" i="4"/>
  <c r="E398" i="4"/>
  <c r="N397" i="4"/>
  <c r="M397" i="4"/>
  <c r="J397" i="4"/>
  <c r="G397" i="4"/>
  <c r="F397" i="4"/>
  <c r="E397" i="4"/>
  <c r="M396" i="4"/>
  <c r="J396" i="4"/>
  <c r="G396" i="4"/>
  <c r="F396" i="4"/>
  <c r="E396" i="4"/>
  <c r="J395" i="4"/>
  <c r="G395" i="4"/>
  <c r="F395" i="4"/>
  <c r="E395" i="4"/>
  <c r="N394" i="4"/>
  <c r="M394" i="4"/>
  <c r="J394" i="4"/>
  <c r="G394" i="4"/>
  <c r="F394" i="4"/>
  <c r="E394" i="4"/>
  <c r="N393" i="4"/>
  <c r="M393" i="4"/>
  <c r="J393" i="4"/>
  <c r="G393" i="4"/>
  <c r="F393" i="4"/>
  <c r="E393" i="4"/>
  <c r="N392" i="4"/>
  <c r="M392" i="4"/>
  <c r="J392" i="4"/>
  <c r="G392" i="4"/>
  <c r="F392" i="4"/>
  <c r="E392" i="4"/>
  <c r="N391" i="4"/>
  <c r="M391" i="4"/>
  <c r="J391" i="4"/>
  <c r="G391" i="4"/>
  <c r="F391" i="4"/>
  <c r="E391" i="4"/>
  <c r="N390" i="4"/>
  <c r="M390" i="4"/>
  <c r="J390" i="4"/>
  <c r="G390" i="4"/>
  <c r="F390" i="4"/>
  <c r="E390" i="4"/>
  <c r="N389" i="4"/>
  <c r="M389" i="4"/>
  <c r="J389" i="4"/>
  <c r="G389" i="4"/>
  <c r="F389" i="4"/>
  <c r="E389" i="4"/>
  <c r="N388" i="4"/>
  <c r="M388" i="4"/>
  <c r="J388" i="4"/>
  <c r="G388" i="4"/>
  <c r="F388" i="4"/>
  <c r="E388" i="4"/>
  <c r="N387" i="4"/>
  <c r="M387" i="4"/>
  <c r="J387" i="4"/>
  <c r="G387" i="4"/>
  <c r="F387" i="4"/>
  <c r="E387" i="4"/>
  <c r="N386" i="4"/>
  <c r="M386" i="4"/>
  <c r="J386" i="4"/>
  <c r="G386" i="4"/>
  <c r="F386" i="4"/>
  <c r="E386" i="4"/>
  <c r="N385" i="4"/>
  <c r="M385" i="4"/>
  <c r="J385" i="4"/>
  <c r="G385" i="4"/>
  <c r="F385" i="4"/>
  <c r="E385" i="4"/>
  <c r="N384" i="4"/>
  <c r="M384" i="4"/>
  <c r="J384" i="4"/>
  <c r="G384" i="4"/>
  <c r="F384" i="4"/>
  <c r="E384" i="4"/>
  <c r="N383" i="4"/>
  <c r="M383" i="4"/>
  <c r="J383" i="4"/>
  <c r="G383" i="4"/>
  <c r="F383" i="4"/>
  <c r="E383" i="4"/>
  <c r="N382" i="4"/>
  <c r="M382" i="4"/>
  <c r="J382" i="4"/>
  <c r="G382" i="4"/>
  <c r="F382" i="4"/>
  <c r="E382" i="4"/>
  <c r="N381" i="4"/>
  <c r="M381" i="4"/>
  <c r="J381" i="4"/>
  <c r="G381" i="4"/>
  <c r="F381" i="4"/>
  <c r="E381" i="4"/>
  <c r="N380" i="4"/>
  <c r="M380" i="4"/>
  <c r="J380" i="4"/>
  <c r="G380" i="4"/>
  <c r="F380" i="4"/>
  <c r="E380" i="4"/>
  <c r="N379" i="4"/>
  <c r="M379" i="4"/>
  <c r="J379" i="4"/>
  <c r="G379" i="4"/>
  <c r="F379" i="4"/>
  <c r="E379" i="4"/>
  <c r="N378" i="4"/>
  <c r="M378" i="4"/>
  <c r="J378" i="4"/>
  <c r="G378" i="4"/>
  <c r="F378" i="4"/>
  <c r="E378" i="4"/>
  <c r="N377" i="4"/>
  <c r="M377" i="4"/>
  <c r="J377" i="4"/>
  <c r="G377" i="4"/>
  <c r="F377" i="4"/>
  <c r="E377" i="4"/>
  <c r="N376" i="4"/>
  <c r="M376" i="4"/>
  <c r="J376" i="4"/>
  <c r="G376" i="4"/>
  <c r="F376" i="4"/>
  <c r="E376" i="4"/>
  <c r="N375" i="4"/>
  <c r="M375" i="4"/>
  <c r="J375" i="4"/>
  <c r="G375" i="4"/>
  <c r="F375" i="4"/>
  <c r="E375" i="4"/>
  <c r="N374" i="4"/>
  <c r="M374" i="4"/>
  <c r="J374" i="4"/>
  <c r="G374" i="4"/>
  <c r="F374" i="4"/>
  <c r="E374" i="4"/>
  <c r="N373" i="4"/>
  <c r="M373" i="4"/>
  <c r="J373" i="4"/>
  <c r="G373" i="4"/>
  <c r="F373" i="4"/>
  <c r="E373" i="4"/>
  <c r="N372" i="4"/>
  <c r="M372" i="4"/>
  <c r="J372" i="4"/>
  <c r="G372" i="4"/>
  <c r="F372" i="4"/>
  <c r="E372" i="4"/>
  <c r="N371" i="4"/>
  <c r="M371" i="4"/>
  <c r="J371" i="4"/>
  <c r="G371" i="4"/>
  <c r="F371" i="4"/>
  <c r="E371" i="4"/>
  <c r="N370" i="4"/>
  <c r="M370" i="4"/>
  <c r="J370" i="4"/>
  <c r="G370" i="4"/>
  <c r="F370" i="4"/>
  <c r="E370" i="4"/>
  <c r="N369" i="4"/>
  <c r="M369" i="4"/>
  <c r="J369" i="4"/>
  <c r="G369" i="4"/>
  <c r="F369" i="4"/>
  <c r="E369" i="4"/>
  <c r="N368" i="4"/>
  <c r="M368" i="4"/>
  <c r="J368" i="4"/>
  <c r="G368" i="4"/>
  <c r="F368" i="4"/>
  <c r="E368" i="4"/>
  <c r="N367" i="4"/>
  <c r="M367" i="4"/>
  <c r="J367" i="4"/>
  <c r="G367" i="4"/>
  <c r="F367" i="4"/>
  <c r="E367" i="4"/>
  <c r="N366" i="4"/>
  <c r="M366" i="4"/>
  <c r="J366" i="4"/>
  <c r="G366" i="4"/>
  <c r="F366" i="4"/>
  <c r="E366" i="4"/>
  <c r="N365" i="4"/>
  <c r="M365" i="4"/>
  <c r="J365" i="4"/>
  <c r="G365" i="4"/>
  <c r="F365" i="4"/>
  <c r="E365" i="4"/>
  <c r="N364" i="4"/>
  <c r="M364" i="4"/>
  <c r="J364" i="4"/>
  <c r="G364" i="4"/>
  <c r="F364" i="4"/>
  <c r="E364" i="4"/>
  <c r="N363" i="4"/>
  <c r="M363" i="4"/>
  <c r="J363" i="4"/>
  <c r="G363" i="4"/>
  <c r="F363" i="4"/>
  <c r="E363" i="4"/>
  <c r="N362" i="4"/>
  <c r="M362" i="4"/>
  <c r="J362" i="4"/>
  <c r="G362" i="4"/>
  <c r="F362" i="4"/>
  <c r="E362" i="4"/>
  <c r="N361" i="4"/>
  <c r="M361" i="4"/>
  <c r="J361" i="4"/>
  <c r="G361" i="4"/>
  <c r="F361" i="4"/>
  <c r="E361" i="4"/>
  <c r="N360" i="4"/>
  <c r="M360" i="4"/>
  <c r="J360" i="4"/>
  <c r="G360" i="4"/>
  <c r="F360" i="4"/>
  <c r="E360" i="4"/>
  <c r="N358" i="4"/>
  <c r="M358" i="4"/>
  <c r="J358" i="4"/>
  <c r="G358" i="4"/>
  <c r="F358" i="4"/>
  <c r="N357" i="4"/>
  <c r="M357" i="4"/>
  <c r="J357" i="4"/>
  <c r="G357" i="4"/>
  <c r="F357" i="4"/>
  <c r="E357" i="4"/>
  <c r="N356" i="4"/>
  <c r="M356" i="4"/>
  <c r="J356" i="4"/>
  <c r="G356" i="4"/>
  <c r="F356" i="4"/>
  <c r="E356" i="4"/>
  <c r="N355" i="4"/>
  <c r="M355" i="4"/>
  <c r="J355" i="4"/>
  <c r="G355" i="4"/>
  <c r="F355" i="4"/>
  <c r="E355" i="4"/>
  <c r="N354" i="4"/>
  <c r="M354" i="4"/>
  <c r="J354" i="4"/>
  <c r="G354" i="4"/>
  <c r="F354" i="4"/>
  <c r="E354" i="4"/>
  <c r="N353" i="4"/>
  <c r="M353" i="4"/>
  <c r="J353" i="4"/>
  <c r="G353" i="4"/>
  <c r="F353" i="4"/>
  <c r="E353" i="4"/>
  <c r="N352" i="4"/>
  <c r="M352" i="4"/>
  <c r="J352" i="4"/>
  <c r="G352" i="4"/>
  <c r="F352" i="4"/>
  <c r="E352" i="4"/>
  <c r="N351" i="4"/>
  <c r="M351" i="4"/>
  <c r="J351" i="4"/>
  <c r="G351" i="4"/>
  <c r="F351" i="4"/>
  <c r="E351" i="4"/>
  <c r="N350" i="4"/>
  <c r="M350" i="4"/>
  <c r="J350" i="4"/>
  <c r="G350" i="4"/>
  <c r="F350" i="4"/>
  <c r="E350" i="4"/>
  <c r="N349" i="4"/>
  <c r="M349" i="4"/>
  <c r="J349" i="4"/>
  <c r="G349" i="4"/>
  <c r="F349" i="4"/>
  <c r="E349" i="4"/>
  <c r="N348" i="4"/>
  <c r="M348" i="4"/>
  <c r="J348" i="4"/>
  <c r="G348" i="4"/>
  <c r="F348" i="4"/>
  <c r="E348" i="4"/>
  <c r="N347" i="4"/>
  <c r="M347" i="4"/>
  <c r="J347" i="4"/>
  <c r="G347" i="4"/>
  <c r="F347" i="4"/>
  <c r="E347" i="4"/>
  <c r="M346" i="4"/>
  <c r="J346" i="4"/>
  <c r="G346" i="4"/>
  <c r="F346" i="4"/>
  <c r="E346" i="4"/>
  <c r="N345" i="4"/>
  <c r="M345" i="4"/>
  <c r="J345" i="4"/>
  <c r="G345" i="4"/>
  <c r="F345" i="4"/>
  <c r="E345" i="4"/>
  <c r="N344" i="4"/>
  <c r="M344" i="4"/>
  <c r="J344" i="4"/>
  <c r="G344" i="4"/>
  <c r="F344" i="4"/>
  <c r="E344" i="4"/>
  <c r="N343" i="4"/>
  <c r="M343" i="4"/>
  <c r="J343" i="4"/>
  <c r="G343" i="4"/>
  <c r="F343" i="4"/>
  <c r="E343" i="4"/>
  <c r="N342" i="4"/>
  <c r="M342" i="4"/>
  <c r="J342" i="4"/>
  <c r="G342" i="4"/>
  <c r="F342" i="4"/>
  <c r="E342" i="4"/>
  <c r="N341" i="4"/>
  <c r="M341" i="4"/>
  <c r="J341" i="4"/>
  <c r="G341" i="4"/>
  <c r="F341" i="4"/>
  <c r="E341" i="4"/>
  <c r="N340" i="4"/>
  <c r="M340" i="4"/>
  <c r="J340" i="4"/>
  <c r="G340" i="4"/>
  <c r="F340" i="4"/>
  <c r="E340" i="4"/>
  <c r="N339" i="4"/>
  <c r="M339" i="4"/>
  <c r="G339" i="4"/>
  <c r="F339" i="4"/>
  <c r="E339" i="4"/>
  <c r="N338" i="4"/>
  <c r="M338" i="4"/>
  <c r="J338" i="4"/>
  <c r="G338" i="4"/>
  <c r="F338" i="4"/>
  <c r="E338" i="4"/>
  <c r="J337" i="4"/>
  <c r="G337" i="4"/>
  <c r="F337" i="4"/>
  <c r="N336" i="4"/>
  <c r="M336" i="4"/>
  <c r="J336" i="4"/>
  <c r="G336" i="4"/>
  <c r="F336" i="4"/>
  <c r="E336" i="4"/>
  <c r="N335" i="4"/>
  <c r="M335" i="4"/>
  <c r="J335" i="4"/>
  <c r="G335" i="4"/>
  <c r="F335" i="4"/>
  <c r="E335" i="4"/>
  <c r="N334" i="4"/>
  <c r="M334" i="4"/>
  <c r="J334" i="4"/>
  <c r="G334" i="4"/>
  <c r="F334" i="4"/>
  <c r="E334" i="4"/>
  <c r="N333" i="4"/>
  <c r="M333" i="4"/>
  <c r="J333" i="4"/>
  <c r="G333" i="4"/>
  <c r="F333" i="4"/>
  <c r="E333" i="4"/>
  <c r="N332" i="4"/>
  <c r="M332" i="4"/>
  <c r="J332" i="4"/>
  <c r="G332" i="4"/>
  <c r="F332" i="4"/>
  <c r="E332" i="4"/>
  <c r="N331" i="4"/>
  <c r="M331" i="4"/>
  <c r="J331" i="4"/>
  <c r="G331" i="4"/>
  <c r="F331" i="4"/>
  <c r="N330" i="4"/>
  <c r="M330" i="4"/>
  <c r="J330" i="4"/>
  <c r="G330" i="4"/>
  <c r="F330" i="4"/>
  <c r="E330" i="4"/>
  <c r="N329" i="4"/>
  <c r="M329" i="4"/>
  <c r="J329" i="4"/>
  <c r="G329" i="4"/>
  <c r="F329" i="4"/>
  <c r="E329" i="4"/>
  <c r="N328" i="4"/>
  <c r="M328" i="4"/>
  <c r="J328" i="4"/>
  <c r="G328" i="4"/>
  <c r="F328" i="4"/>
  <c r="E328" i="4"/>
  <c r="N327" i="4"/>
  <c r="M327" i="4"/>
  <c r="J327" i="4"/>
  <c r="G327" i="4"/>
  <c r="F327" i="4"/>
  <c r="E327" i="4"/>
  <c r="N326" i="4"/>
  <c r="M326" i="4"/>
  <c r="J326" i="4"/>
  <c r="G326" i="4"/>
  <c r="F326" i="4"/>
  <c r="E326" i="4"/>
  <c r="N325" i="4"/>
  <c r="M325" i="4"/>
  <c r="J325" i="4"/>
  <c r="G325" i="4"/>
  <c r="F325" i="4"/>
  <c r="E325" i="4"/>
  <c r="N324" i="4"/>
  <c r="M324" i="4"/>
  <c r="J324" i="4"/>
  <c r="G324" i="4"/>
  <c r="F324" i="4"/>
  <c r="E324" i="4"/>
  <c r="N323" i="4"/>
  <c r="M323" i="4"/>
  <c r="J323" i="4"/>
  <c r="G323" i="4"/>
  <c r="F323" i="4"/>
  <c r="E323" i="4"/>
  <c r="N322" i="4"/>
  <c r="M322" i="4"/>
  <c r="J322" i="4"/>
  <c r="G322" i="4"/>
  <c r="F322" i="4"/>
  <c r="E322" i="4"/>
  <c r="N321" i="4"/>
  <c r="M321" i="4"/>
  <c r="J321" i="4"/>
  <c r="G321" i="4"/>
  <c r="F321" i="4"/>
  <c r="E321" i="4"/>
  <c r="N320" i="4"/>
  <c r="M320" i="4"/>
  <c r="J320" i="4"/>
  <c r="G320" i="4"/>
  <c r="F320" i="4"/>
  <c r="E320" i="4"/>
  <c r="N319" i="4"/>
  <c r="M319" i="4"/>
  <c r="J319" i="4"/>
  <c r="G319" i="4"/>
  <c r="F319" i="4"/>
  <c r="E319" i="4"/>
  <c r="N318" i="4"/>
  <c r="M318" i="4"/>
  <c r="G318" i="4"/>
  <c r="F318" i="4"/>
  <c r="E318" i="4"/>
  <c r="N317" i="4"/>
  <c r="M317" i="4"/>
  <c r="J317" i="4"/>
  <c r="G317" i="4"/>
  <c r="F317" i="4"/>
  <c r="E317" i="4"/>
  <c r="N316" i="4"/>
  <c r="M316" i="4"/>
  <c r="J316" i="4"/>
  <c r="G316" i="4"/>
  <c r="F316" i="4"/>
  <c r="E316" i="4"/>
  <c r="N315" i="4"/>
  <c r="M315" i="4"/>
  <c r="J315" i="4"/>
  <c r="G315" i="4"/>
  <c r="F315" i="4"/>
  <c r="E315" i="4"/>
  <c r="N314" i="4"/>
  <c r="M314" i="4"/>
  <c r="J314" i="4"/>
  <c r="G314" i="4"/>
  <c r="F314" i="4"/>
  <c r="E314" i="4"/>
  <c r="N313" i="4"/>
  <c r="M313" i="4"/>
  <c r="J313" i="4"/>
  <c r="G313" i="4"/>
  <c r="F313" i="4"/>
  <c r="E313" i="4"/>
  <c r="N312" i="4"/>
  <c r="M312" i="4"/>
  <c r="J312" i="4"/>
  <c r="G312" i="4"/>
  <c r="F312" i="4"/>
  <c r="E312" i="4"/>
  <c r="N311" i="4"/>
  <c r="M311" i="4"/>
  <c r="J311" i="4"/>
  <c r="G311" i="4"/>
  <c r="F311" i="4"/>
  <c r="E311" i="4"/>
  <c r="N310" i="4"/>
  <c r="M310" i="4"/>
  <c r="J310" i="4"/>
  <c r="G310" i="4"/>
  <c r="F310" i="4"/>
  <c r="E310" i="4"/>
  <c r="N309" i="4"/>
  <c r="M309" i="4"/>
  <c r="J309" i="4"/>
  <c r="G309" i="4"/>
  <c r="F309" i="4"/>
  <c r="E309" i="4"/>
  <c r="N308" i="4"/>
  <c r="M308" i="4"/>
  <c r="J308" i="4"/>
  <c r="G308" i="4"/>
  <c r="F308" i="4"/>
  <c r="E308" i="4"/>
  <c r="N307" i="4"/>
  <c r="M307" i="4"/>
  <c r="J307" i="4"/>
  <c r="G307" i="4"/>
  <c r="F307" i="4"/>
  <c r="E307" i="4"/>
  <c r="N306" i="4"/>
  <c r="M306" i="4"/>
  <c r="J306" i="4"/>
  <c r="G306" i="4"/>
  <c r="F306" i="4"/>
  <c r="E306" i="4"/>
  <c r="N305" i="4"/>
  <c r="M305" i="4"/>
  <c r="J305" i="4"/>
  <c r="G305" i="4"/>
  <c r="F305" i="4"/>
  <c r="E305" i="4"/>
  <c r="N303" i="4"/>
  <c r="M303" i="4"/>
  <c r="J303" i="4"/>
  <c r="G303" i="4"/>
  <c r="F303" i="4"/>
  <c r="N302" i="4"/>
  <c r="M302" i="4"/>
  <c r="J302" i="4"/>
  <c r="G302" i="4"/>
  <c r="F302" i="4"/>
  <c r="E302" i="4"/>
  <c r="N301" i="4"/>
  <c r="M301" i="4"/>
  <c r="J301" i="4"/>
  <c r="G301" i="4"/>
  <c r="F301" i="4"/>
  <c r="E301" i="4"/>
  <c r="N300" i="4"/>
  <c r="M300" i="4"/>
  <c r="J300" i="4"/>
  <c r="G300" i="4"/>
  <c r="F300" i="4"/>
  <c r="E300" i="4"/>
  <c r="N299" i="4"/>
  <c r="M299" i="4"/>
  <c r="J299" i="4"/>
  <c r="G299" i="4"/>
  <c r="F299" i="4"/>
  <c r="E299" i="4"/>
  <c r="N298" i="4"/>
  <c r="M298" i="4"/>
  <c r="J298" i="4"/>
  <c r="G298" i="4"/>
  <c r="F298" i="4"/>
  <c r="E298" i="4"/>
  <c r="N297" i="4"/>
  <c r="M297" i="4"/>
  <c r="J297" i="4"/>
  <c r="G297" i="4"/>
  <c r="F297" i="4"/>
  <c r="E297" i="4"/>
  <c r="N296" i="4"/>
  <c r="M296" i="4"/>
  <c r="J296" i="4"/>
  <c r="G296" i="4"/>
  <c r="F296" i="4"/>
  <c r="E296" i="4"/>
  <c r="N295" i="4"/>
  <c r="M295" i="4"/>
  <c r="J295" i="4"/>
  <c r="G295" i="4"/>
  <c r="F295" i="4"/>
  <c r="E295" i="4"/>
  <c r="N294" i="4"/>
  <c r="M294" i="4"/>
  <c r="J294" i="4"/>
  <c r="G294" i="4"/>
  <c r="F294" i="4"/>
  <c r="E294" i="4"/>
  <c r="N293" i="4"/>
  <c r="M293" i="4"/>
  <c r="J293" i="4"/>
  <c r="G293" i="4"/>
  <c r="F293" i="4"/>
  <c r="E293" i="4"/>
  <c r="N292" i="4"/>
  <c r="M292" i="4"/>
  <c r="J292" i="4"/>
  <c r="G292" i="4"/>
  <c r="F292" i="4"/>
  <c r="E292" i="4"/>
  <c r="N291" i="4"/>
  <c r="M291" i="4"/>
  <c r="J291" i="4"/>
  <c r="G291" i="4"/>
  <c r="F291" i="4"/>
  <c r="E291" i="4"/>
  <c r="N290" i="4"/>
  <c r="M290" i="4"/>
  <c r="J290" i="4"/>
  <c r="G290" i="4"/>
  <c r="F290" i="4"/>
  <c r="E290" i="4"/>
  <c r="N289" i="4"/>
  <c r="M289" i="4"/>
  <c r="J289" i="4"/>
  <c r="G289" i="4"/>
  <c r="F289" i="4"/>
  <c r="E289" i="4"/>
  <c r="N288" i="4"/>
  <c r="M288" i="4"/>
  <c r="J288" i="4"/>
  <c r="G288" i="4"/>
  <c r="F288" i="4"/>
  <c r="E288" i="4"/>
  <c r="N287" i="4"/>
  <c r="M287" i="4"/>
  <c r="J287" i="4"/>
  <c r="G287" i="4"/>
  <c r="F287" i="4"/>
  <c r="E287" i="4"/>
  <c r="J197" i="4"/>
  <c r="J247" i="4"/>
  <c r="J222" i="4"/>
  <c r="G227" i="4"/>
  <c r="G228" i="4"/>
  <c r="G229" i="4"/>
  <c r="G230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2" i="4"/>
  <c r="G283" i="4"/>
  <c r="G284" i="4"/>
  <c r="G285" i="4"/>
  <c r="G286" i="4"/>
  <c r="G222" i="4"/>
  <c r="D8" i="7"/>
  <c r="M241" i="4"/>
  <c r="N241" i="4"/>
  <c r="M242" i="4"/>
  <c r="N242" i="4"/>
  <c r="M243" i="4"/>
  <c r="N243" i="4"/>
  <c r="J241" i="4"/>
  <c r="J242" i="4"/>
  <c r="E240" i="4"/>
  <c r="F240" i="4"/>
  <c r="E241" i="4"/>
  <c r="F241" i="4"/>
  <c r="E242" i="4"/>
  <c r="F242" i="4"/>
  <c r="E243" i="4"/>
  <c r="F243" i="4"/>
  <c r="E244" i="4"/>
  <c r="F244" i="4"/>
  <c r="E245" i="4"/>
  <c r="F245" i="4"/>
  <c r="E246" i="4"/>
  <c r="F246" i="4"/>
  <c r="E247" i="4"/>
  <c r="F247" i="4"/>
  <c r="E248" i="4"/>
  <c r="F248" i="4"/>
  <c r="E249" i="4"/>
  <c r="F249" i="4"/>
  <c r="E250" i="4"/>
  <c r="F250" i="4"/>
  <c r="E251" i="4"/>
  <c r="F251" i="4"/>
  <c r="E252" i="4"/>
  <c r="F252" i="4"/>
  <c r="E253" i="4"/>
  <c r="F253" i="4"/>
  <c r="E254" i="4"/>
  <c r="F254" i="4"/>
  <c r="E255" i="4"/>
  <c r="F255" i="4"/>
  <c r="E256" i="4"/>
  <c r="F256" i="4"/>
  <c r="E257" i="4"/>
  <c r="F257" i="4"/>
  <c r="E258" i="4"/>
  <c r="F258" i="4"/>
  <c r="E259" i="4"/>
  <c r="F259" i="4"/>
  <c r="E260" i="4"/>
  <c r="F260" i="4"/>
  <c r="E261" i="4"/>
  <c r="F261" i="4"/>
  <c r="E262" i="4"/>
  <c r="F262" i="4"/>
  <c r="E263" i="4"/>
  <c r="F263" i="4"/>
  <c r="E264" i="4"/>
  <c r="F264" i="4"/>
  <c r="E265" i="4"/>
  <c r="F265" i="4"/>
  <c r="E266" i="4"/>
  <c r="F266" i="4"/>
  <c r="E267" i="4"/>
  <c r="F267" i="4"/>
  <c r="E268" i="4"/>
  <c r="F268" i="4"/>
  <c r="E269" i="4"/>
  <c r="F269" i="4"/>
  <c r="E270" i="4"/>
  <c r="F270" i="4"/>
  <c r="E271" i="4"/>
  <c r="F271" i="4"/>
  <c r="E272" i="4"/>
  <c r="F272" i="4"/>
  <c r="E273" i="4"/>
  <c r="F273" i="4"/>
  <c r="E274" i="4"/>
  <c r="F274" i="4"/>
  <c r="E275" i="4"/>
  <c r="F275" i="4"/>
  <c r="E276" i="4"/>
  <c r="F276" i="4"/>
  <c r="E277" i="4"/>
  <c r="F277" i="4"/>
  <c r="E278" i="4"/>
  <c r="F278" i="4"/>
  <c r="E279" i="4"/>
  <c r="F279" i="4"/>
  <c r="E280" i="4"/>
  <c r="F280" i="4"/>
  <c r="E282" i="4"/>
  <c r="F282" i="4"/>
  <c r="E283" i="4"/>
  <c r="F283" i="4"/>
  <c r="E284" i="4"/>
  <c r="F284" i="4"/>
  <c r="E285" i="4"/>
  <c r="F285" i="4"/>
  <c r="E286" i="4"/>
  <c r="F286" i="4"/>
  <c r="F160" i="4"/>
  <c r="E160" i="4"/>
  <c r="F206" i="4"/>
  <c r="F204" i="4"/>
  <c r="E212" i="4"/>
  <c r="E211" i="4"/>
  <c r="E190" i="4"/>
  <c r="N195" i="4"/>
  <c r="M195" i="4"/>
  <c r="J195" i="4"/>
  <c r="F195" i="4"/>
  <c r="E195" i="4"/>
  <c r="F192" i="4"/>
  <c r="E192" i="4"/>
  <c r="M124" i="4"/>
  <c r="N124" i="4"/>
  <c r="N206" i="4"/>
  <c r="M206" i="4"/>
  <c r="J206" i="4"/>
  <c r="E206" i="4"/>
  <c r="F193" i="4"/>
  <c r="F194" i="4"/>
  <c r="F196" i="4"/>
  <c r="N158" i="4"/>
  <c r="M158" i="4"/>
  <c r="J158" i="4"/>
  <c r="F158" i="4"/>
  <c r="E158" i="4"/>
  <c r="E137" i="4"/>
  <c r="J286" i="4"/>
  <c r="J285" i="4"/>
  <c r="J284" i="4"/>
  <c r="J283" i="4"/>
  <c r="J282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6" i="4"/>
  <c r="J245" i="4"/>
  <c r="J244" i="4"/>
  <c r="J243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5" i="4"/>
  <c r="J204" i="4"/>
  <c r="J203" i="4"/>
  <c r="J202" i="4"/>
  <c r="J201" i="4"/>
  <c r="J200" i="4"/>
  <c r="J199" i="4"/>
  <c r="J198" i="4"/>
  <c r="J196" i="4"/>
  <c r="J194" i="4"/>
  <c r="J193" i="4"/>
  <c r="J192" i="4"/>
  <c r="J191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2" i="4"/>
  <c r="J161" i="4"/>
  <c r="J159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12" i="4"/>
  <c r="F112" i="4"/>
  <c r="E125" i="4"/>
  <c r="F125" i="4"/>
  <c r="F239" i="4"/>
  <c r="E239" i="4"/>
  <c r="F238" i="4"/>
  <c r="E238" i="4"/>
  <c r="F237" i="4"/>
  <c r="E237" i="4"/>
  <c r="F236" i="4"/>
  <c r="E236" i="4"/>
  <c r="F235" i="4"/>
  <c r="E235" i="4"/>
  <c r="F234" i="4"/>
  <c r="F233" i="4"/>
  <c r="F232" i="4"/>
  <c r="E232" i="4"/>
  <c r="F231" i="4"/>
  <c r="E231" i="4"/>
  <c r="F230" i="4"/>
  <c r="E230" i="4"/>
  <c r="F229" i="4"/>
  <c r="E229" i="4"/>
  <c r="F228" i="4"/>
  <c r="E228" i="4"/>
  <c r="F227" i="4"/>
  <c r="E227" i="4"/>
  <c r="F226" i="4"/>
  <c r="E226" i="4"/>
  <c r="F225" i="4"/>
  <c r="E225" i="4"/>
  <c r="F224" i="4"/>
  <c r="E224" i="4"/>
  <c r="F223" i="4"/>
  <c r="E223" i="4"/>
  <c r="F222" i="4"/>
  <c r="E222" i="4"/>
  <c r="F221" i="4"/>
  <c r="E221" i="4"/>
  <c r="F220" i="4"/>
  <c r="E220" i="4"/>
  <c r="F219" i="4"/>
  <c r="E219" i="4"/>
  <c r="F218" i="4"/>
  <c r="E218" i="4"/>
  <c r="F217" i="4"/>
  <c r="E217" i="4"/>
  <c r="F216" i="4"/>
  <c r="E216" i="4"/>
  <c r="F215" i="4"/>
  <c r="E215" i="4"/>
  <c r="F214" i="4"/>
  <c r="E214" i="4"/>
  <c r="F213" i="4"/>
  <c r="E213" i="4"/>
  <c r="F212" i="4"/>
  <c r="F211" i="4"/>
  <c r="F210" i="4"/>
  <c r="E210" i="4"/>
  <c r="F209" i="4"/>
  <c r="E209" i="4"/>
  <c r="F208" i="4"/>
  <c r="E208" i="4"/>
  <c r="F207" i="4"/>
  <c r="E207" i="4"/>
  <c r="F205" i="4"/>
  <c r="E205" i="4"/>
  <c r="E204" i="4"/>
  <c r="F203" i="4"/>
  <c r="E203" i="4"/>
  <c r="F202" i="4"/>
  <c r="E202" i="4"/>
  <c r="F201" i="4"/>
  <c r="E201" i="4"/>
  <c r="F200" i="4"/>
  <c r="E200" i="4"/>
  <c r="F199" i="4"/>
  <c r="E199" i="4"/>
  <c r="F198" i="4"/>
  <c r="E198" i="4"/>
  <c r="F197" i="4"/>
  <c r="E197" i="4"/>
  <c r="E196" i="4"/>
  <c r="E194" i="4"/>
  <c r="E193" i="4"/>
  <c r="F191" i="4"/>
  <c r="E191" i="4"/>
  <c r="F190" i="4"/>
  <c r="F189" i="4"/>
  <c r="E189" i="4"/>
  <c r="F188" i="4"/>
  <c r="E188" i="4"/>
  <c r="F187" i="4"/>
  <c r="E187" i="4"/>
  <c r="F186" i="4"/>
  <c r="E186" i="4"/>
  <c r="F185" i="4"/>
  <c r="E185" i="4"/>
  <c r="F184" i="4"/>
  <c r="E184" i="4"/>
  <c r="F183" i="4"/>
  <c r="E183" i="4"/>
  <c r="F182" i="4"/>
  <c r="E182" i="4"/>
  <c r="F181" i="4"/>
  <c r="E181" i="4"/>
  <c r="F180" i="4"/>
  <c r="E180" i="4"/>
  <c r="F179" i="4"/>
  <c r="E179" i="4"/>
  <c r="F178" i="4"/>
  <c r="E178" i="4"/>
  <c r="F177" i="4"/>
  <c r="E177" i="4"/>
  <c r="F176" i="4"/>
  <c r="E176" i="4"/>
  <c r="F175" i="4"/>
  <c r="E175" i="4"/>
  <c r="F174" i="4"/>
  <c r="E174" i="4"/>
  <c r="F173" i="4"/>
  <c r="E173" i="4"/>
  <c r="F172" i="4"/>
  <c r="E172" i="4"/>
  <c r="F171" i="4"/>
  <c r="E171" i="4"/>
  <c r="F170" i="4"/>
  <c r="E170" i="4"/>
  <c r="F169" i="4"/>
  <c r="E169" i="4"/>
  <c r="F168" i="4"/>
  <c r="E168" i="4"/>
  <c r="F167" i="4"/>
  <c r="E167" i="4"/>
  <c r="F166" i="4"/>
  <c r="E166" i="4"/>
  <c r="F165" i="4"/>
  <c r="E165" i="4"/>
  <c r="F164" i="4"/>
  <c r="E164" i="4"/>
  <c r="F162" i="4"/>
  <c r="E162" i="4"/>
  <c r="F161" i="4"/>
  <c r="E161" i="4"/>
  <c r="F159" i="4"/>
  <c r="E159" i="4"/>
  <c r="F157" i="4"/>
  <c r="E157" i="4"/>
  <c r="F156" i="4"/>
  <c r="E156" i="4"/>
  <c r="F155" i="4"/>
  <c r="E155" i="4"/>
  <c r="F154" i="4"/>
  <c r="E154" i="4"/>
  <c r="F153" i="4"/>
  <c r="E153" i="4"/>
  <c r="F152" i="4"/>
  <c r="E152" i="4"/>
  <c r="F151" i="4"/>
  <c r="E151" i="4"/>
  <c r="F150" i="4"/>
  <c r="E150" i="4"/>
  <c r="F149" i="4"/>
  <c r="E149" i="4"/>
  <c r="F148" i="4"/>
  <c r="E148" i="4"/>
  <c r="F147" i="4"/>
  <c r="E147" i="4"/>
  <c r="F146" i="4"/>
  <c r="E146" i="4"/>
  <c r="F145" i="4"/>
  <c r="E145" i="4"/>
  <c r="F144" i="4"/>
  <c r="E144" i="4"/>
  <c r="F143" i="4"/>
  <c r="E143" i="4"/>
  <c r="F142" i="4"/>
  <c r="E142" i="4"/>
  <c r="F141" i="4"/>
  <c r="E141" i="4"/>
  <c r="F140" i="4"/>
  <c r="E140" i="4"/>
  <c r="F139" i="4"/>
  <c r="E139" i="4"/>
  <c r="F138" i="4"/>
  <c r="E138" i="4"/>
  <c r="F137" i="4"/>
  <c r="F136" i="4"/>
  <c r="E136" i="4"/>
  <c r="F135" i="4"/>
  <c r="E135" i="4"/>
  <c r="F134" i="4"/>
  <c r="E134" i="4"/>
  <c r="F133" i="4"/>
  <c r="E133" i="4"/>
  <c r="F132" i="4"/>
  <c r="E132" i="4"/>
  <c r="F131" i="4"/>
  <c r="E131" i="4"/>
  <c r="F130" i="4"/>
  <c r="E130" i="4"/>
  <c r="F129" i="4"/>
  <c r="E129" i="4"/>
  <c r="F128" i="4"/>
  <c r="E128" i="4"/>
  <c r="F127" i="4"/>
  <c r="E127" i="4"/>
  <c r="F126" i="4"/>
  <c r="E126" i="4"/>
  <c r="F124" i="4"/>
  <c r="E124" i="4"/>
  <c r="E112" i="4"/>
  <c r="N286" i="4"/>
  <c r="M286" i="4"/>
  <c r="N285" i="4"/>
  <c r="M285" i="4"/>
  <c r="N284" i="4"/>
  <c r="M284" i="4"/>
  <c r="N283" i="4"/>
  <c r="M283" i="4"/>
  <c r="N282" i="4"/>
  <c r="M282" i="4"/>
  <c r="N280" i="4"/>
  <c r="M280" i="4"/>
  <c r="N279" i="4"/>
  <c r="M279" i="4"/>
  <c r="N278" i="4"/>
  <c r="M278" i="4"/>
  <c r="N277" i="4"/>
  <c r="M277" i="4"/>
  <c r="N276" i="4"/>
  <c r="M276" i="4"/>
  <c r="N275" i="4"/>
  <c r="M275" i="4"/>
  <c r="N274" i="4"/>
  <c r="M274" i="4"/>
  <c r="M273" i="4"/>
  <c r="N272" i="4"/>
  <c r="M272" i="4"/>
  <c r="N271" i="4"/>
  <c r="M271" i="4"/>
  <c r="N270" i="4"/>
  <c r="M270" i="4"/>
  <c r="N269" i="4"/>
  <c r="M269" i="4"/>
  <c r="N268" i="4"/>
  <c r="M268" i="4"/>
  <c r="N267" i="4"/>
  <c r="M267" i="4"/>
  <c r="M266" i="4"/>
  <c r="N265" i="4"/>
  <c r="M265" i="4"/>
  <c r="N264" i="4"/>
  <c r="M264" i="4"/>
  <c r="N263" i="4"/>
  <c r="M263" i="4"/>
  <c r="N262" i="4"/>
  <c r="M262" i="4"/>
  <c r="N261" i="4"/>
  <c r="M261" i="4"/>
  <c r="N260" i="4"/>
  <c r="M260" i="4"/>
  <c r="N259" i="4"/>
  <c r="M259" i="4"/>
  <c r="N258" i="4"/>
  <c r="M258" i="4"/>
  <c r="N257" i="4"/>
  <c r="M257" i="4"/>
  <c r="N256" i="4"/>
  <c r="M256" i="4"/>
  <c r="N255" i="4"/>
  <c r="M255" i="4"/>
  <c r="N254" i="4"/>
  <c r="M254" i="4"/>
  <c r="N253" i="4"/>
  <c r="M253" i="4"/>
  <c r="N252" i="4"/>
  <c r="M252" i="4"/>
  <c r="N251" i="4"/>
  <c r="M251" i="4"/>
  <c r="N250" i="4"/>
  <c r="M250" i="4"/>
  <c r="N249" i="4"/>
  <c r="M249" i="4"/>
  <c r="N248" i="4"/>
  <c r="M248" i="4"/>
  <c r="N247" i="4"/>
  <c r="M247" i="4"/>
  <c r="N246" i="4"/>
  <c r="M246" i="4"/>
  <c r="N245" i="4"/>
  <c r="M245" i="4"/>
  <c r="N244" i="4"/>
  <c r="M244" i="4"/>
  <c r="N240" i="4"/>
  <c r="M240" i="4"/>
  <c r="N239" i="4"/>
  <c r="M239" i="4"/>
  <c r="N238" i="4"/>
  <c r="M238" i="4"/>
  <c r="N237" i="4"/>
  <c r="N236" i="4"/>
  <c r="M236" i="4"/>
  <c r="N235" i="4"/>
  <c r="M235" i="4"/>
  <c r="N234" i="4"/>
  <c r="M234" i="4"/>
  <c r="N233" i="4"/>
  <c r="M233" i="4"/>
  <c r="N232" i="4"/>
  <c r="M232" i="4"/>
  <c r="N231" i="4"/>
  <c r="M231" i="4"/>
  <c r="N230" i="4"/>
  <c r="M230" i="4"/>
  <c r="N229" i="4"/>
  <c r="M229" i="4"/>
  <c r="N228" i="4"/>
  <c r="M228" i="4"/>
  <c r="N227" i="4"/>
  <c r="M227" i="4"/>
  <c r="N226" i="4"/>
  <c r="M226" i="4"/>
  <c r="N225" i="4"/>
  <c r="M225" i="4"/>
  <c r="N224" i="4"/>
  <c r="M224" i="4"/>
  <c r="N223" i="4"/>
  <c r="M223" i="4"/>
  <c r="N222" i="4"/>
  <c r="M222" i="4"/>
  <c r="N221" i="4"/>
  <c r="M221" i="4"/>
  <c r="N220" i="4"/>
  <c r="M220" i="4"/>
  <c r="N219" i="4"/>
  <c r="M219" i="4"/>
  <c r="N218" i="4"/>
  <c r="M218" i="4"/>
  <c r="N217" i="4"/>
  <c r="M217" i="4"/>
  <c r="N216" i="4"/>
  <c r="M216" i="4"/>
  <c r="N214" i="4"/>
  <c r="M214" i="4"/>
  <c r="N213" i="4"/>
  <c r="M213" i="4"/>
  <c r="N212" i="4"/>
  <c r="M212" i="4"/>
  <c r="N211" i="4"/>
  <c r="M211" i="4"/>
  <c r="N210" i="4"/>
  <c r="M210" i="4"/>
  <c r="N209" i="4"/>
  <c r="M209" i="4"/>
  <c r="N208" i="4"/>
  <c r="M208" i="4"/>
  <c r="N207" i="4"/>
  <c r="M207" i="4"/>
  <c r="N205" i="4"/>
  <c r="M205" i="4"/>
  <c r="N204" i="4"/>
  <c r="M204" i="4"/>
  <c r="N203" i="4"/>
  <c r="M203" i="4"/>
  <c r="N202" i="4"/>
  <c r="M202" i="4"/>
  <c r="N201" i="4"/>
  <c r="M201" i="4"/>
  <c r="N200" i="4"/>
  <c r="M200" i="4"/>
  <c r="N199" i="4"/>
  <c r="M199" i="4"/>
  <c r="N198" i="4"/>
  <c r="M198" i="4"/>
  <c r="N197" i="4"/>
  <c r="M197" i="4"/>
  <c r="N196" i="4"/>
  <c r="M196" i="4"/>
  <c r="N194" i="4"/>
  <c r="M194" i="4"/>
  <c r="N193" i="4"/>
  <c r="M193" i="4"/>
  <c r="N191" i="4"/>
  <c r="M191" i="4"/>
  <c r="N190" i="4"/>
  <c r="M190" i="4"/>
  <c r="N189" i="4"/>
  <c r="M189" i="4"/>
  <c r="N188" i="4"/>
  <c r="M188" i="4"/>
  <c r="N187" i="4"/>
  <c r="M187" i="4"/>
  <c r="N186" i="4"/>
  <c r="M186" i="4"/>
  <c r="N185" i="4"/>
  <c r="M185" i="4"/>
  <c r="N183" i="4"/>
  <c r="M183" i="4"/>
  <c r="N182" i="4"/>
  <c r="M182" i="4"/>
  <c r="N181" i="4"/>
  <c r="M181" i="4"/>
  <c r="N180" i="4"/>
  <c r="M180" i="4"/>
  <c r="N179" i="4"/>
  <c r="M179" i="4"/>
  <c r="N178" i="4"/>
  <c r="M178" i="4"/>
  <c r="M176" i="4"/>
  <c r="N175" i="4"/>
  <c r="M175" i="4"/>
  <c r="N173" i="4"/>
  <c r="M173" i="4"/>
  <c r="N172" i="4"/>
  <c r="M172" i="4"/>
  <c r="N171" i="4"/>
  <c r="M171" i="4"/>
  <c r="N170" i="4"/>
  <c r="M170" i="4"/>
  <c r="N169" i="4"/>
  <c r="M169" i="4"/>
  <c r="N167" i="4"/>
  <c r="M167" i="4"/>
  <c r="N166" i="4"/>
  <c r="M166" i="4"/>
  <c r="N165" i="4"/>
  <c r="M165" i="4"/>
  <c r="N164" i="4"/>
  <c r="M164" i="4"/>
  <c r="N162" i="4"/>
  <c r="M162" i="4"/>
  <c r="N161" i="4"/>
  <c r="M161" i="4"/>
  <c r="N160" i="4"/>
  <c r="M160" i="4"/>
  <c r="N159" i="4"/>
  <c r="M159" i="4"/>
  <c r="N157" i="4"/>
  <c r="M157" i="4"/>
  <c r="N156" i="4"/>
  <c r="M156" i="4"/>
  <c r="N155" i="4"/>
  <c r="M155" i="4"/>
  <c r="N154" i="4"/>
  <c r="M154" i="4"/>
  <c r="N153" i="4"/>
  <c r="M153" i="4"/>
  <c r="N152" i="4"/>
  <c r="M152" i="4"/>
  <c r="N151" i="4"/>
  <c r="M151" i="4"/>
  <c r="N150" i="4"/>
  <c r="N149" i="4"/>
  <c r="M149" i="4"/>
  <c r="N148" i="4"/>
  <c r="M148" i="4"/>
  <c r="N147" i="4"/>
  <c r="M147" i="4"/>
  <c r="N146" i="4"/>
  <c r="M146" i="4"/>
  <c r="N145" i="4"/>
  <c r="M145" i="4"/>
  <c r="N144" i="4"/>
  <c r="M144" i="4"/>
  <c r="N143" i="4"/>
  <c r="M143" i="4"/>
  <c r="N142" i="4"/>
  <c r="M142" i="4"/>
  <c r="N141" i="4"/>
  <c r="M141" i="4"/>
  <c r="N140" i="4"/>
  <c r="M140" i="4"/>
  <c r="N139" i="4"/>
  <c r="M139" i="4"/>
  <c r="N138" i="4"/>
  <c r="M138" i="4"/>
  <c r="N137" i="4"/>
  <c r="M137" i="4"/>
  <c r="N136" i="4"/>
  <c r="M136" i="4"/>
  <c r="N135" i="4"/>
  <c r="M135" i="4"/>
  <c r="N134" i="4"/>
  <c r="M134" i="4"/>
  <c r="N133" i="4"/>
  <c r="M133" i="4"/>
  <c r="N132" i="4"/>
  <c r="M132" i="4"/>
  <c r="N131" i="4"/>
  <c r="M131" i="4"/>
  <c r="N125" i="4"/>
  <c r="M125" i="4"/>
  <c r="M112" i="4"/>
  <c r="N112" i="4"/>
  <c r="G10" i="7"/>
  <c r="G11" i="7"/>
  <c r="G12" i="7"/>
  <c r="G9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Davies, Michelle (F&amp;R)</author>
    <author>Lawford, Alexis (Corporate)</author>
  </authors>
  <commentList>
    <comment ref="E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Davies, Michelle (F&amp;R):</t>
        </r>
        <r>
          <rPr>
            <sz val="9"/>
            <color indexed="81"/>
            <rFont val="Tahoma"/>
            <family val="2"/>
          </rPr>
          <t xml:space="preserve">
Check tab 4, otherwise you need to get the address from the ITT Questionnaire</t>
        </r>
      </text>
    </comment>
    <comment ref="F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Davies, Michelle (F&amp;R):</t>
        </r>
        <r>
          <rPr>
            <sz val="9"/>
            <color indexed="81"/>
            <rFont val="Tahoma"/>
            <family val="2"/>
          </rPr>
          <t xml:space="preserve">
Check tab 4 or you will need to get it from there SQ submission</t>
        </r>
      </text>
    </comment>
    <comment ref="H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Davies, Michelle (F&amp;R):</t>
        </r>
        <r>
          <rPr>
            <sz val="9"/>
            <color indexed="81"/>
            <rFont val="Tahoma"/>
            <family val="2"/>
          </rPr>
          <t xml:space="preserve">
Always No, unless informed by the Commercial Team</t>
        </r>
      </text>
    </comment>
    <comment ref="I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Davies, Michelle (F&amp;R):</t>
        </r>
        <r>
          <rPr>
            <sz val="9"/>
            <color indexed="81"/>
            <rFont val="Tahoma"/>
            <family val="2"/>
          </rPr>
          <t xml:space="preserve">
Always No, unless informed by the Commercial Team</t>
        </r>
      </text>
    </comment>
    <comment ref="J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Davies, Michelle (F&amp;R):</t>
        </r>
        <r>
          <rPr>
            <sz val="9"/>
            <color indexed="81"/>
            <rFont val="Tahoma"/>
            <family val="2"/>
          </rPr>
          <t xml:space="preserve">
Please check tab 4 first, otherwise you will need to contact TBC to check the DPS Contract Management Spreadsheet.</t>
        </r>
      </text>
    </comment>
    <comment ref="D611" authorId="1" shapeId="0" xr:uid="{EBB83A52-3911-443E-873D-ADF4C0A4190D}">
      <text>
        <r>
          <rPr>
            <b/>
            <sz val="9"/>
            <color indexed="81"/>
            <rFont val="Tahoma"/>
            <family val="2"/>
          </rPr>
          <t>Lawford, Alexis (Corporate):</t>
        </r>
        <r>
          <rPr>
            <sz val="9"/>
            <color indexed="81"/>
            <rFont val="Tahoma"/>
            <family val="2"/>
          </rPr>
          <t xml:space="preserve">
Targeted could not provide a tutor, terminated 26.01.22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Allen, Vanessa (S,G&amp;C)</author>
    <author>Rickerby, Martin (Corporate)</author>
  </authors>
  <commentList>
    <comment ref="H10" authorId="0" shapeId="0" xr:uid="{56DF921B-61A7-41A7-A0F7-87D4652EB8A1}">
      <text>
        <r>
          <rPr>
            <b/>
            <sz val="9"/>
            <color indexed="81"/>
            <rFont val="Tahoma"/>
            <family val="2"/>
          </rPr>
          <t>Allen, Vanessa (S,G&amp;C):</t>
        </r>
        <r>
          <rPr>
            <sz val="9"/>
            <color indexed="81"/>
            <rFont val="Tahoma"/>
            <family val="2"/>
          </rPr>
          <t xml:space="preserve">
Will come up as Rising Stars Property Solutions CIC</t>
        </r>
      </text>
    </comment>
    <comment ref="A30" authorId="1" shapeId="0" xr:uid="{80BE8897-027E-4B03-A9C7-F21D631C673F}">
      <text>
        <r>
          <rPr>
            <b/>
            <sz val="9"/>
            <color indexed="81"/>
            <rFont val="Tahoma"/>
            <family val="2"/>
          </rPr>
          <t>Formerly The Inspirational Learning Group</t>
        </r>
      </text>
    </comment>
    <comment ref="A37" authorId="1" shapeId="0" xr:uid="{B1E1A974-DF8A-4FA7-86B7-DDC6004821E4}">
      <text>
        <r>
          <rPr>
            <b/>
            <sz val="9"/>
            <color indexed="81"/>
            <rFont val="Tahoma"/>
            <family val="2"/>
          </rPr>
          <t>Formerly Forest Lodge Edu-Therapy)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4" authorId="1" shapeId="0" xr:uid="{FB214A06-EBA2-43D6-B993-F557551CEDF2}">
      <text>
        <r>
          <rPr>
            <b/>
            <sz val="9"/>
            <color indexed="81"/>
            <rFont val="Tahoma"/>
            <family val="2"/>
          </rPr>
          <t>Formerly Ivy Russell Ltd</t>
        </r>
      </text>
    </comment>
  </commentList>
</comments>
</file>

<file path=xl/sharedStrings.xml><?xml version="1.0" encoding="utf-8"?>
<sst xmlns="http://schemas.openxmlformats.org/spreadsheetml/2006/main" count="3461" uniqueCount="431">
  <si>
    <t xml:space="preserve">Supplier Address </t>
  </si>
  <si>
    <t>Other EU member states</t>
  </si>
  <si>
    <t>Supplier Name</t>
  </si>
  <si>
    <t>Lot 1</t>
  </si>
  <si>
    <t>Lot 2</t>
  </si>
  <si>
    <t>Lot 3</t>
  </si>
  <si>
    <t>Lot 4</t>
  </si>
  <si>
    <t>Service Areas</t>
  </si>
  <si>
    <t>Permanently Excluded Pupils</t>
  </si>
  <si>
    <t>SEND Pupils</t>
  </si>
  <si>
    <t>VS Pupils</t>
  </si>
  <si>
    <t>PRU/School</t>
  </si>
  <si>
    <t>Yes</t>
  </si>
  <si>
    <t>No</t>
  </si>
  <si>
    <t>VS</t>
  </si>
  <si>
    <t>Chase PRU</t>
  </si>
  <si>
    <t>Bridge PRU</t>
  </si>
  <si>
    <t>Cedars PRU</t>
  </si>
  <si>
    <t>Burton PRU</t>
  </si>
  <si>
    <t>Hollies PRU</t>
  </si>
  <si>
    <t>Tam PRU</t>
  </si>
  <si>
    <t>Lot Description</t>
  </si>
  <si>
    <t>Lot 1 Full Time Alternative Education Provision</t>
  </si>
  <si>
    <t>Lot 2 Part Time Alternative Education Provision</t>
  </si>
  <si>
    <t>Lot 3 Tutoring</t>
  </si>
  <si>
    <t xml:space="preserve">Lot 4 Complementary Provision  </t>
  </si>
  <si>
    <t>SEND</t>
  </si>
  <si>
    <t>PEX</t>
  </si>
  <si>
    <t xml:space="preserve">Year 1 (Qtr 1) 01.09.18 - 30.11.18 </t>
  </si>
  <si>
    <t>Year 1 (Qtr 2) 01.12.18 - 28.02.19</t>
  </si>
  <si>
    <t>Year 1 (Qtr 3) 01.03.19 - 31.05.19</t>
  </si>
  <si>
    <t>Year 1 (Qtr 4) 01.06.19 - 31.08.19</t>
  </si>
  <si>
    <t xml:space="preserve">Year 2 (Qtr 1) 01.09.19 - 30.11.19 </t>
  </si>
  <si>
    <t>Year 2 (Qtr 2) 01.12.19 - 29.02.20</t>
  </si>
  <si>
    <t>Year 2 (Qtr 3) 01.03.20 - 31.05.20</t>
  </si>
  <si>
    <t>Year 2 (Qtr 4) 01.06.20 - 31.08.20</t>
  </si>
  <si>
    <t xml:space="preserve">Year 3 (Qtr 1) 01.09.20 - 31.11.20 </t>
  </si>
  <si>
    <t>Year 3 (Qtr 2) 01.12.20 - 28.02.21</t>
  </si>
  <si>
    <t>Year 3 (Qtr 3) 01.03.21 - 31.05.21</t>
  </si>
  <si>
    <t>Year 3 (Qtr 4) 01.06.21 - 31.08.21</t>
  </si>
  <si>
    <t xml:space="preserve">Year 4 (Qtr 1) 01.09.21 - 31.11.21 </t>
  </si>
  <si>
    <t>Year 4 (Qtr 2) 01.12.21 - 28.02.22</t>
  </si>
  <si>
    <t>Year 4 (Qtr 3) 01.03.22 - 01.05.22</t>
  </si>
  <si>
    <t>Year 4 (Qtr 4) 01.06.22 - 31.08.22</t>
  </si>
  <si>
    <t>N/A</t>
  </si>
  <si>
    <t>Innovating Minds CIC</t>
  </si>
  <si>
    <t>Total Cost of the Contract (£)</t>
  </si>
  <si>
    <t>Contract Quarter Period</t>
  </si>
  <si>
    <t>Year 1 (Qtr 1) Sep 18 - Nov 18</t>
  </si>
  <si>
    <t>Year 1 (Qtr 2) Dec 18 - Feb 19</t>
  </si>
  <si>
    <t>Year 1 (Qtr 3) Mar 19 - May 19</t>
  </si>
  <si>
    <t>Year 1 (Qtr 4) Jun 19 - Aug 19</t>
  </si>
  <si>
    <t>Year 2 (Qtr 1) Sep 19 - Nov 19</t>
  </si>
  <si>
    <t>Year 2 (Qtr 2) Dec 19 - Feb 20</t>
  </si>
  <si>
    <t>Year 2 (Qtr 3) Mar 20 - May 20</t>
  </si>
  <si>
    <t>Year 2 (Qtr 4) Jun 20 - Aug 20</t>
  </si>
  <si>
    <t>Year 3 (Qtr 1) Sep 20 - Nov 20</t>
  </si>
  <si>
    <t>Year 3 (Qtr 2) Dec 20 - Feb 21</t>
  </si>
  <si>
    <t>Year 3 (Qtr 3) Mar 21 - May 21</t>
  </si>
  <si>
    <t>Year 3 (Qtr 4) Jun 21 - Aug 21</t>
  </si>
  <si>
    <t>Year 4 (Qtr 1) Sep 21 - Nov 21</t>
  </si>
  <si>
    <t>Year 4 (Qtr 2) Dec 21 - Feb 22</t>
  </si>
  <si>
    <t>Year 4 (Qtr 3) Mar 22 - May 22</t>
  </si>
  <si>
    <t>Year 4 (Qtr 4) Jun 22 - Aug 22</t>
  </si>
  <si>
    <t>7th December 2018</t>
  </si>
  <si>
    <t>7th June 2019</t>
  </si>
  <si>
    <t>6th September 2019</t>
  </si>
  <si>
    <t>6th December 2019</t>
  </si>
  <si>
    <t>6th March 2020</t>
  </si>
  <si>
    <t>5th June 2020</t>
  </si>
  <si>
    <t>7th September 2020</t>
  </si>
  <si>
    <t>7th March 2019</t>
  </si>
  <si>
    <t>7th December 2020</t>
  </si>
  <si>
    <t>5th March 2021</t>
  </si>
  <si>
    <t>7th June 2021</t>
  </si>
  <si>
    <t>7th September 2021</t>
  </si>
  <si>
    <t>7th December 2021</t>
  </si>
  <si>
    <t>7th March 2022</t>
  </si>
  <si>
    <t>7th June 2022</t>
  </si>
  <si>
    <t>7th September 2022</t>
  </si>
  <si>
    <t>Reflective School Support</t>
  </si>
  <si>
    <t>Lesley Calverley will be completing a Quarterly report for ALL Referrals, combining all spreadsheets.</t>
  </si>
  <si>
    <t>Deadline to be completed / sent to SEND email</t>
  </si>
  <si>
    <t>Cicely Haughton School</t>
  </si>
  <si>
    <t>Gitana Street  
Hanley  
Stoke on Trent  
Staffordshire  
ST1 1DY</t>
  </si>
  <si>
    <t>10 Victoria Road  
Sutton Coldfield 
 England  
B72 1SY</t>
  </si>
  <si>
    <t>46 Loman Street  
London 
 SE1 0EH</t>
  </si>
  <si>
    <t xml:space="preserve">4 Churchill Court 
58 Station Road  
North Harrow  
Middlesex  
HA2 7SA </t>
  </si>
  <si>
    <t>11 Ferndell Close 
Cannock 
Staffs 
WS11 1HR</t>
  </si>
  <si>
    <t>Westwood Manor 
 Mill Lane  
Wetley Rocks 
ST9 0BX</t>
  </si>
  <si>
    <t>National Teaching &amp; Advisory Service</t>
  </si>
  <si>
    <t xml:space="preserve">Dean Row Court
Summerfields Village Centre
Dean Row Road
Wilmslow
SK9 2TB
</t>
  </si>
  <si>
    <t xml:space="preserve">Dean Row Court  
Summerfields Village Centre 
 Dean Row Road  
Wilmslow 
SK9 2TB
</t>
  </si>
  <si>
    <t>Dean Row Court  
Summerfields Village Centre 
Dean Row Road  
Wilmslow 
SK9 2TB</t>
  </si>
  <si>
    <t>W</t>
  </si>
  <si>
    <t>A</t>
  </si>
  <si>
    <t>Nisai</t>
  </si>
  <si>
    <t xml:space="preserve">Chuckle Productions Ltd </t>
  </si>
  <si>
    <t>The Chuckle House, Unit 10, Off Emerald Way, Stoine Business Park, Stone, ST15 0SR</t>
  </si>
  <si>
    <t>Dean Row Court   Dean Row Road  Wilmslow, Cheshire  SK9 2TB</t>
  </si>
  <si>
    <t>Alpha Learning Staffordshire Ltd</t>
  </si>
  <si>
    <t>20/11/2018 from NT&amp;AS</t>
  </si>
  <si>
    <t>22/11/2018 from Eagles Nest</t>
  </si>
  <si>
    <t>1 Greenvale Close
Burton on Trent
Staffs
DE15 9HJ</t>
  </si>
  <si>
    <t>Return Value Submitted</t>
  </si>
  <si>
    <t>No of Awards</t>
  </si>
  <si>
    <t>Check to Spreadsheet</t>
  </si>
  <si>
    <t>CHECK</t>
  </si>
  <si>
    <t>NO</t>
  </si>
  <si>
    <t>no</t>
  </si>
  <si>
    <t>Bright Sparks Tuition</t>
  </si>
  <si>
    <t xml:space="preserve">905 Aldridge Road,
Great Barr,
Birmingham,
B44-8NS
</t>
  </si>
  <si>
    <t>227026259
variation returned 04/01/2019</t>
  </si>
  <si>
    <t>Hourly Rate</t>
  </si>
  <si>
    <t xml:space="preserve">13/11/2018
</t>
  </si>
  <si>
    <t>yes</t>
  </si>
  <si>
    <t xml:space="preserve">19/07/2019
</t>
  </si>
  <si>
    <t>Chase Aqua Rural Enterprise CIC</t>
  </si>
  <si>
    <t>6 Keswick Grove 
Stafford 
ST17 9QX</t>
  </si>
  <si>
    <t xml:space="preserve">Supplier Registered Address </t>
  </si>
  <si>
    <t>Email Address</t>
  </si>
  <si>
    <t>DUNS Number</t>
  </si>
  <si>
    <t>SME/VCSE</t>
  </si>
  <si>
    <t>Vendor Number</t>
  </si>
  <si>
    <t>Academy21 Limited</t>
  </si>
  <si>
    <t>Wey Education PLC
43-44 New Bond Street 
London  
W1S 2SA</t>
  </si>
  <si>
    <t>simon.frances@academy21.co.uk</t>
  </si>
  <si>
    <t>management@alphalearningstaffordshire.co.uk</t>
  </si>
  <si>
    <t>carolparkes@chaseaquaruralenterprise.com</t>
  </si>
  <si>
    <t>Chuckle Productions Ltd</t>
  </si>
  <si>
    <t>27 &amp; 28 Whitebridge Estate
Stone 
Staffs  
ST15 8LQ</t>
  </si>
  <si>
    <t xml:space="preserve">majellacocks@equality.training </t>
  </si>
  <si>
    <t>Eagle's Nest Project</t>
  </si>
  <si>
    <t>1 Greenvale Close  
Burton on Trent  
Staffordshire  
DE15 9HJ</t>
  </si>
  <si>
    <t xml:space="preserve">jan.appleton@eaglesnestproject.org.uk </t>
  </si>
  <si>
    <t>£19.00 per hour based on £95.00 per day and a day is 5 hours</t>
  </si>
  <si>
    <t xml:space="preserve">tracey@innovatingmindscic.com </t>
  </si>
  <si>
    <t>Nacro</t>
  </si>
  <si>
    <t>educationimprovement@nacro.org.uk</t>
  </si>
  <si>
    <t>0174805A</t>
  </si>
  <si>
    <t>Nisai Virtual Academy Ltd</t>
  </si>
  <si>
    <t>0172370B</t>
  </si>
  <si>
    <t>Phoenix U16 Independent School</t>
  </si>
  <si>
    <t>5 The Glade  
Westbury Park 
Newcastle under Lyme  
Staffordshire  
ST5 4NG</t>
  </si>
  <si>
    <t xml:space="preserve">sjamieson@phoenixlearning.co.uk </t>
  </si>
  <si>
    <t>Cartwright House  
Broad Street 
Hanley  
Stoke on Trent  
ST1 4EU</t>
  </si>
  <si>
    <t xml:space="preserve"> israel@unitystoke.co.uk </t>
  </si>
  <si>
    <t>Sporting Stars Academy</t>
  </si>
  <si>
    <t xml:space="preserve">emma.tench@sportingstarsacademy.com </t>
  </si>
  <si>
    <t>deb@reflectiveschoolsupport.co.uk</t>
  </si>
  <si>
    <t>£58.00 per hour to include mileage to the home</t>
  </si>
  <si>
    <t>Bespoke Training &amp; Education</t>
  </si>
  <si>
    <t>MLWP Ltd</t>
  </si>
  <si>
    <t xml:space="preserve">No 3 Caroline Court 
13 Caroline Street  
St Pauls Square  
Birmingham  
B3 1TR </t>
  </si>
  <si>
    <t>nicki@mlw-ltd.com</t>
  </si>
  <si>
    <t>Westwood Manor 
Mill Lane  
Wetley Rocks 
ST9 0BX</t>
  </si>
  <si>
    <t>0040127E</t>
  </si>
  <si>
    <t>905 Aldridge Road  
Great Barr 
Birmingham 
B44 8NS</t>
  </si>
  <si>
    <t xml:space="preserve">info@brightsparkstuition.co.uk </t>
  </si>
  <si>
    <t>Burton Albion Community Trust</t>
  </si>
  <si>
    <t>Horizon Care and Education</t>
  </si>
  <si>
    <t>BESTuition</t>
  </si>
  <si>
    <t>n/a</t>
  </si>
  <si>
    <t>11 Ferndell Close
Cannock
Staffs
WS11 1HR</t>
  </si>
  <si>
    <t>The Chuckle House Unit 10, Off Emerald Way 
Stone Business Park Stone
ST15 0SR</t>
  </si>
  <si>
    <t>?</t>
  </si>
  <si>
    <t xml:space="preserve">SEND </t>
  </si>
  <si>
    <t>24/10/2018
09/04/2019</t>
  </si>
  <si>
    <t>19/02/2019
09/04/2019</t>
  </si>
  <si>
    <t>14/01/2019
09/04/2019</t>
  </si>
  <si>
    <t>15/04/2019, resent as amended ltr 17/04/2019</t>
  </si>
  <si>
    <t>Fresh Start in Education</t>
  </si>
  <si>
    <t>referrals@freshstartedu.co.uk</t>
  </si>
  <si>
    <t>Chameleon School of Construction</t>
  </si>
  <si>
    <t>29/03/2019   Ext 19.06.2019</t>
  </si>
  <si>
    <t>Cornerpost Education Centre</t>
  </si>
  <si>
    <t>Amended ltr 06/08/19</t>
  </si>
  <si>
    <t xml:space="preserve">W </t>
  </si>
  <si>
    <t>lot 3</t>
  </si>
  <si>
    <t>EWW</t>
  </si>
  <si>
    <t xml:space="preserve">The Haven School </t>
  </si>
  <si>
    <t>JP Alternative Education Ltd</t>
  </si>
  <si>
    <t xml:space="preserve">niall.ashford@jpalternativeeducation.co.uk </t>
  </si>
  <si>
    <t>Capita One updated with Provision</t>
  </si>
  <si>
    <t xml:space="preserve">Yes </t>
  </si>
  <si>
    <t>N/a</t>
  </si>
  <si>
    <t>Remedy Education Limited</t>
  </si>
  <si>
    <t>neilbest@remedyeducation.org.uk</t>
  </si>
  <si>
    <t xml:space="preserve">Laura Bailey 01782 332699
</t>
  </si>
  <si>
    <t>1st Staff</t>
  </si>
  <si>
    <t>No. of Responses Received</t>
  </si>
  <si>
    <t xml:space="preserve">Contract Start Date </t>
  </si>
  <si>
    <t xml:space="preserve">Contract End date  </t>
  </si>
  <si>
    <t>Date of Contract Award</t>
  </si>
  <si>
    <t>Other EU Non member states</t>
  </si>
  <si>
    <t>InNovating Minds CIC</t>
  </si>
  <si>
    <t>Targeted Provision Ltd</t>
  </si>
  <si>
    <t>Direct Award</t>
  </si>
  <si>
    <r>
      <t xml:space="preserve">PRU's </t>
    </r>
    <r>
      <rPr>
        <b/>
        <sz val="12"/>
        <rFont val="Arial"/>
        <family val="2"/>
      </rPr>
      <t xml:space="preserve">- Make sure tab '1 Referral Details' is completed as you go along, to save a panic at the end of each quarter. Please send your Referral Spreadsheet to </t>
    </r>
    <r>
      <rPr>
        <u/>
        <sz val="12"/>
        <color rgb="FF0070C0"/>
        <rFont val="Arial"/>
        <family val="2"/>
      </rPr>
      <t>send.tippingst@staffordshire.gov.uk</t>
    </r>
    <r>
      <rPr>
        <sz val="14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by the dates below:</t>
    </r>
  </si>
  <si>
    <t>E.Quality Training</t>
  </si>
  <si>
    <t>2a Casewell Road
Kingswinford
West Midlands
DY6 9HA</t>
  </si>
  <si>
    <t>Sarah.Evans@burtonalbionct.org</t>
  </si>
  <si>
    <t>4a Boardman Road Industrial Estate
Swadlincote
Derbyshire
DE11 0DL</t>
  </si>
  <si>
    <t>Orchard Street
Tamworth
B79 7RH</t>
  </si>
  <si>
    <t>45 Queen Street
Deal
Kent
CT14 6EY</t>
  </si>
  <si>
    <t xml:space="preserve">Venture House
Prospect Business Park
Cannock
Staffs
WS11 0LG </t>
  </si>
  <si>
    <t>46 Loman Street  
London 
SE1 0EH</t>
  </si>
  <si>
    <t xml:space="preserve">Unit 2
Dane Valley Mill
Havannah Street
Congleton
CW12 2AH </t>
  </si>
  <si>
    <t>Field Avenue 
Baddeley Green 
Stoke-on-Trent 
Staffordshire  
ST2 7AS</t>
  </si>
  <si>
    <t xml:space="preserve">Wolverhampton Road
Stafford
ST17 9DJ </t>
  </si>
  <si>
    <t>Stafford Education and Enterprise Park
Weston Road
Stafford
Staffordshire
ST18 0BF</t>
  </si>
  <si>
    <t>Unity Training &amp; Education Services Ltd</t>
  </si>
  <si>
    <t>Winchmore Tutors Ltd</t>
  </si>
  <si>
    <t>£22.50/£59.615/£45.00/£79.48</t>
  </si>
  <si>
    <t>director@thehavenschool.com</t>
  </si>
  <si>
    <t>Graham Coffey 07966 436671</t>
  </si>
  <si>
    <t>Contact and Tel Number</t>
  </si>
  <si>
    <t>Danielle Chell, Lindon Newbon and Karl Burgess
01782 212807</t>
  </si>
  <si>
    <t xml:space="preserve">Felicity Jones 01283 213427 or
07961 882162
</t>
  </si>
  <si>
    <t>Carol Parkes 07772 273033</t>
  </si>
  <si>
    <t>Michelle McGeough 01827 314111</t>
  </si>
  <si>
    <t xml:space="preserve">Jan Appleton 07474 576569
</t>
  </si>
  <si>
    <t>Niall Ashford 01889 582864 or 07538 020330</t>
  </si>
  <si>
    <t xml:space="preserve">Rebecca Clarke 01785 550160 or 07830 238236 </t>
  </si>
  <si>
    <t>felicity@chameleonschoolofconstruction.co.uk</t>
  </si>
  <si>
    <t>99 Trent Valley Road
Lichfield
WS13 6EZ</t>
  </si>
  <si>
    <t>Call Off Award or Extension Letter Sent out on</t>
  </si>
  <si>
    <t>Call Off Award or Extension Letter Returned</t>
  </si>
  <si>
    <t>Visionary Individual Pathways Ltd</t>
  </si>
  <si>
    <t>Peter Hogg 07710 392386</t>
  </si>
  <si>
    <t>peter@vipeducation.co.uk</t>
  </si>
  <si>
    <t>28/102/2020</t>
  </si>
  <si>
    <r>
      <rPr>
        <b/>
        <sz val="12"/>
        <color rgb="FFFF0000"/>
        <rFont val="Arial"/>
        <family val="2"/>
      </rPr>
      <t>SCC Staff</t>
    </r>
    <r>
      <rPr>
        <b/>
        <sz val="12"/>
        <rFont val="Arial"/>
        <family val="2"/>
      </rPr>
      <t xml:space="preserve"> - Make sure tab 1 'Referral Details' is completed as you go along, to save a panic at the end of each quarter.</t>
    </r>
  </si>
  <si>
    <t xml:space="preserve">Year 3 (Qtr 1) 01.09.20 - 30.11.20 </t>
  </si>
  <si>
    <t xml:space="preserve">Year 4 (Qtr 1) 01.09.21 - 30.11.21 </t>
  </si>
  <si>
    <t>DSL/Deputy DSL</t>
  </si>
  <si>
    <t>Simon Frances 01438 535001</t>
  </si>
  <si>
    <t>Chuckle House
Unit 10
Stone Enterprise Park
Emerald Way
Stone
ST15 0SR</t>
  </si>
  <si>
    <t>rob@1ststaff.co.uk
Lauren@1ststaff.co.uk</t>
  </si>
  <si>
    <t>Amando Brown 07988 661687</t>
  </si>
  <si>
    <t>amando@bestuition.co.uk</t>
  </si>
  <si>
    <t>DSL - Mandy Ward: mandy@1ststaff.co.uk
DDSL - Janine Pearce: janine@1ststaff.co.uk</t>
  </si>
  <si>
    <t>DSL - Amando Brown: amando@bestuition.co.uk
DDSL - Joél Brown - joel_brown996@hotmail.co.uk</t>
  </si>
  <si>
    <t>Paul Spreadbury 01782 550202</t>
  </si>
  <si>
    <t>Majella Cocks 01785 815115 or 07769 722465</t>
  </si>
  <si>
    <t>Tracey Harber 0121 448 4190</t>
  </si>
  <si>
    <t>Rob Dawkins 01992 610870 or 07850 354040
Lauren Cunningham 01992 610870 or 07825 701175</t>
  </si>
  <si>
    <t>Office 0121 514 0704 or 0121 406 5014
Jayde Lewis 07527 721251</t>
  </si>
  <si>
    <t>Nicki Harris 07854 122247</t>
  </si>
  <si>
    <t xml:space="preserve">Shelley Jamieson or Stephanie Hardman 01782 922306
</t>
  </si>
  <si>
    <t>Deb Barnes 07766 236954</t>
  </si>
  <si>
    <t>Neil Best 07902 774711</t>
  </si>
  <si>
    <t>Emma Tench 01782 248248 or  07931 540923</t>
  </si>
  <si>
    <t>Jane Spensley 01785 214172 or  07305 579828</t>
  </si>
  <si>
    <t>Israel Amponsah 01782 409508 or 07985 585162</t>
  </si>
  <si>
    <t>grahamcoffey@icloud.com</t>
  </si>
  <si>
    <t>Chris Kneale-Jones 0203 583 1347 or 07528 523416
Sophie Arkell  07984 240 247</t>
  </si>
  <si>
    <t>DSL – James Davis: james.davis@horizoncare.co.uk
DDSL – Louise Tully-Middleton: louise.tully-middleton@horizoncare.co.uk</t>
  </si>
  <si>
    <t>DSL - Karen Rutter: karen@cicely.manorhall.academy
DDSL - Paul Spreadbury: headteacher@cicely.manorhall.academy</t>
  </si>
  <si>
    <t>Matt Goody 0203 196 7226</t>
  </si>
  <si>
    <t>DSL - Matt Goody: Matt.Goody@Freshstartedu.co.uk
DDSL - Ed Robbins; Ed.Robbins@Freshstartedu.co.uk
DDSL - Sorrell Dowling: Sorrell.Dowling@Freshstartedu.co.uk</t>
  </si>
  <si>
    <t>DSL - Majella Cocks: majellacocks@equality.training
DDSL - Lucy Cliff: lucycliff@equality.training</t>
  </si>
  <si>
    <t>DSL - Graham Coffey: grahamcoffey@icloud.com
DDSL - Jordan Archer: jordanarcher33@gmail.com
DDSL - Shell Nicholls - shellnoak@hotmail.com</t>
  </si>
  <si>
    <t>DSL - Carol Parkes: carolparkes@chaseaquaruralenterprise.com
DDSL - Brad Parkes: bradp1616@yahoo.co.uk</t>
  </si>
  <si>
    <t>DSL - Claire Keast: claire@tamworthboxing.com
DDSL - Michelle McGeough: admin@tamworthboxing.com</t>
  </si>
  <si>
    <t>DSL - Dr Asha Patel: Asha@innovatingmindscic.com
DDSL - Deborah Merrick: Deborah@innovatingmindscic.com</t>
  </si>
  <si>
    <t>DSL - Nicki Harris: nickiharris936@gmail.com
DDSL - Jessica Adey: Jessadey@mlw-ltd.com</t>
  </si>
  <si>
    <t>DSL - Stephanie Hardman: shardman@phoenixlearning.co.uk
DDSL - Amy Fegan-Shakespeare: afeganshakespeare@phoenixlearning.co.uk
DDSL - Jacob Hardman: jhardman@phoenixlearning.co.uk</t>
  </si>
  <si>
    <t>DSL - Deb Barnes: deb@reflectiveschoolsupport.co.uk
DDSL - Kate Barnes: kate@reflectiveschoolsupport.co.uk</t>
  </si>
  <si>
    <t>DSL - Jan Appleton: jan.appleton@eaglesnestproject.org.uk
DDSL (interim) - Jo Muzzell: jo.muzzell@eaglesnestproject.org.uk</t>
  </si>
  <si>
    <t>DSL - Julian Porter: julian.porter@jpalternativeeducation.co.uk
DDSL - Niall Ashford: niall.ashford@jpalternativeeducation.co.uk</t>
  </si>
  <si>
    <t xml:space="preserve">Shooting Butts Centre 
Penkridge Bank Road
Rugeley
WS15 2UB </t>
  </si>
  <si>
    <t>Pirelli Stadium
Princess Way
Burton on Trent
Staffordshire
DE13 0AR</t>
  </si>
  <si>
    <t>Sarah Evans 01283 246207 or 07872 951706</t>
  </si>
  <si>
    <t>DSL - Kim Realff: kim.realff@burtonalbionct.org
DDSL - Matt Hancock: matt.hancock@burtonalbionct.org</t>
  </si>
  <si>
    <t>DSL - Emma Tench: emma.tench@sportingstarsacademy.com
DDSL - Hayley Leggott: Hayley.leggott@sportingstarsacademy.com
DDSL - Dan Hill: Daniel.hill@sportingstarsacademy.com
DDSL - Adam Munir: adam.munir@sportingstarsacademy.com
DDSL - Michelle Simonds: admin@sportingstarsacademy.com</t>
  </si>
  <si>
    <t>DSL - Peter Hogg: peter@vipeducation.co.uk
DDSL - Louise Evans: louise@vipeducation.co.uk</t>
  </si>
  <si>
    <t>DSL - Rebecca Clarke: rebecca.clarke@nationalenterprisechallenge.co.uk
DDSL - Liam Brookes: Liam.brookes@nationalenterprisechallenge.co.uk</t>
  </si>
  <si>
    <t>DSL - Jacob Sibley: jacob.sibley@ntas.org.uk
DDSL - Lisa Williamson: lisa.williamson@ntas.org.uk</t>
  </si>
  <si>
    <t>DSL – Craig Varney: craigv@winchmoretutors.com
DDSL – Dan Stagg dan@winchmoretutors.com</t>
  </si>
  <si>
    <t>DSL - Victoria Reaney: victoria.reaney@nisai.com
DDSL - Sara Baldry: sara.baldry@nisai.com</t>
  </si>
  <si>
    <t xml:space="preserve">co-DSL - Hayley Walker: Hayley@chameleonschoolofconstruction.co.uk
co-DSL - Jason Duncan: Jason@chameleonschoolofconstruction.co.uk
DDSL - Steven Crossley: steven@chameleonschoolofconstruction.co.uk              </t>
  </si>
  <si>
    <t>DSL - Zoie Stevenson: headteacher@thehavenschool.com
DDSL - Sarah Gould: deputyhead@thehavenschool.com
DDSL - Tom Morris: TM@thehavenschool.com</t>
  </si>
  <si>
    <t xml:space="preserve">DSL - John Kneale-Jones: john@targetedprovision.com
DDSL - Rachel Greathead: rachel@targetedprovision.com </t>
  </si>
  <si>
    <t>DSL - Jennifer Best: jenniferbest@remedyeducation.org.uk
DDSL - Neil Best: neilbest@remedyeducation.org.uk</t>
  </si>
  <si>
    <t>DSL - Sharon Hodson: Sharon@chuckleproductions.org
DDSL - Sara Christie: fun@chuckleproductions.org</t>
  </si>
  <si>
    <t xml:space="preserve">For Congleton School:
DSL - Simon Ashurst: SimonAshurst@oraclecare.com
DDSL - Victoria Williams: VictoriaWilliams@oraclecare.com </t>
  </si>
  <si>
    <t>Diamond Families</t>
  </si>
  <si>
    <t>20 Rosslyn Road
Longton
Stoke-on-Trent
ST3 4JD</t>
  </si>
  <si>
    <t>Emma Shutt 01782 315758 or 07969 797470</t>
  </si>
  <si>
    <t>DSL - Nadine Wedgewood: nadine@alphalearningstaffordshire.co.uk
DDSL - Danielle Chell: finance@alphalearningstaffordshire.co.uk</t>
  </si>
  <si>
    <t>karen@newleafburton.co.uk</t>
  </si>
  <si>
    <t>Karen Nicoll 01283 568616 or 07484 639260</t>
  </si>
  <si>
    <t>DSL - Karen Nicoll: karen@newleafburton.co.uk
DDSL - Jane Coleman: jane@newleafburton.co.uk</t>
  </si>
  <si>
    <t>DSL - Jayde Lewis: info@brightsparkstuition.co.uk
DDSL - Linda Woolery: info@thebrightsparksgroup.com</t>
  </si>
  <si>
    <t>DSL - Israel Amponsah: israel@unitystoke.co.uk
DDSL - Adam Wilton: adam@unitystoke.co.uk</t>
  </si>
  <si>
    <t>DSL - S Holford: Sue@diamond-families.org.uk
DDSL - E Shutt: Emma@diamond-families.org.uk</t>
  </si>
  <si>
    <t>Emma@diamond-families.org.uk</t>
  </si>
  <si>
    <t xml:space="preserve">rebecca@tilg.co.uk </t>
  </si>
  <si>
    <t>New Leaf AP</t>
  </si>
  <si>
    <t xml:space="preserve">Inspired Skills and Enterprise Academy </t>
  </si>
  <si>
    <t xml:space="preserve">fun@chuckleproductions.org 
sharon@chuckleproductions.org
senco@chuckleproductions.org
</t>
  </si>
  <si>
    <t>DUNS Number of Supplier</t>
  </si>
  <si>
    <t>Small or Medium-sized Enterprise (SME) or a Voluntary Community and Social Enterprise (VCSE)?</t>
  </si>
  <si>
    <t>Kim Rehal 07825 587615</t>
  </si>
  <si>
    <t>Equal Education Ltd</t>
  </si>
  <si>
    <t>191 Waltham Way
London
E4 8AG</t>
  </si>
  <si>
    <t>5 St Paul's Square
Burton on Trent
Staffordshire
DE14 2EF</t>
  </si>
  <si>
    <t>Sam Wilsdon, 07930673650</t>
  </si>
  <si>
    <t>Sam@hrpe.co.uk</t>
  </si>
  <si>
    <t xml:space="preserve">Sara Christie 07837 741510
Sharon Hodson 07580 016993
</t>
  </si>
  <si>
    <t xml:space="preserve">Mobile 07866 801473 
Lisa Williamson, 
Head office 08453 736886
Angela Highley/Carole Gandy/Lisa Williamson
</t>
  </si>
  <si>
    <t>2 Ashmore Drive 
Gnosall  
Staffordshire 
ST20 0RP</t>
  </si>
  <si>
    <t>alan@tamworthboxing.com</t>
  </si>
  <si>
    <t>Y</t>
  </si>
  <si>
    <t>15 Pike Way
North Weald 
Epping 
Essex 
CM16 6BL</t>
  </si>
  <si>
    <t xml:space="preserve">HRPE Education </t>
  </si>
  <si>
    <t>111 Union House 
New Union Street
Coventry
CV1 2NT</t>
  </si>
  <si>
    <t>Stop Gap
Unit 1
Brindley Court
Dalewood Rd
Chesterton
ST5 9QA</t>
  </si>
  <si>
    <t>Carlton House
19 West Street
Epsom
KT18 7RG</t>
  </si>
  <si>
    <t>South Park Studios 
88 Peterborough Road 
London 
SW6 3HH</t>
  </si>
  <si>
    <t>HRPE</t>
  </si>
  <si>
    <t xml:space="preserve">Lot 3 </t>
  </si>
  <si>
    <t>30.09.2021</t>
  </si>
  <si>
    <t>06.10.2021</t>
  </si>
  <si>
    <t>22.10.2021</t>
  </si>
  <si>
    <t>AIM CIC</t>
  </si>
  <si>
    <t>david@aim-cic.org.uk</t>
  </si>
  <si>
    <t>David Wright 07856550758</t>
  </si>
  <si>
    <t>Midlands Psychology CIC</t>
  </si>
  <si>
    <t>9 Gaunt Street
Leek
ST13 8EB</t>
  </si>
  <si>
    <t>Alex Smith - 01785 748447</t>
  </si>
  <si>
    <t>Targeted Provision</t>
  </si>
  <si>
    <t xml:space="preserve">Lot 2 </t>
  </si>
  <si>
    <t>Charlotte Clements , Northern Learning Services Director
0208 424 8475</t>
  </si>
  <si>
    <t>charlotte.clements@nisai.com</t>
  </si>
  <si>
    <t xml:space="preserve">Jane Cain, 01260 294903, no answer or answer machine, so rang 01260 296790 and rings once, then cuts off </t>
  </si>
  <si>
    <t>janecain@oraclecare.co.uk
Congletonschool@oracle.com</t>
  </si>
  <si>
    <t>Rachel Martin</t>
  </si>
  <si>
    <t xml:space="preserve">rachel.martin@horizoncare.co.uk
educationreferrals@horizoncare.co.uk </t>
  </si>
  <si>
    <t>Esland Congleton School</t>
  </si>
  <si>
    <t>08/02/222</t>
  </si>
  <si>
    <t xml:space="preserve">Year 5 (Qtr 1) 01.09.22 - 30.11.22 </t>
  </si>
  <si>
    <t>Year 5 (Qtr 4) 01.06.23 - 31.08.23</t>
  </si>
  <si>
    <t>Year 5 (Qtr 2) 01.12.22 - 28.02.23</t>
  </si>
  <si>
    <t>Year 5 (Qtr 3) 01.03.23 - 01.05.23</t>
  </si>
  <si>
    <t xml:space="preserve">Year 6 (Qtr 1) 01.09.23 - 30.11.23 </t>
  </si>
  <si>
    <t>Year 6 (Qtr 2) 01.12.23 - 28.02.24</t>
  </si>
  <si>
    <t>Year 6 (Qtr 3) 01.03.24 - 01.05.24</t>
  </si>
  <si>
    <t>Year 6 (Qtr 4) 01.06.24 - 31.08.24</t>
  </si>
  <si>
    <t>Year 7 (Qtr 1) 01.09.24 - 30.11.24</t>
  </si>
  <si>
    <t>Year 7 (Qtr 2) 01.12.24 - 28.02.25</t>
  </si>
  <si>
    <t>Year 7 (Qtr 3) 01.03.25 - 01.05.25</t>
  </si>
  <si>
    <t>Year 7 (Qtr 4) 01.06.25 - 31.08.25</t>
  </si>
  <si>
    <t>Select Supplier</t>
  </si>
  <si>
    <t>Column Labels</t>
  </si>
  <si>
    <t>(blank)</t>
  </si>
  <si>
    <t>Grand Total</t>
  </si>
  <si>
    <t xml:space="preserve">Count of Referral Ref Number    </t>
  </si>
  <si>
    <t>Row Labels</t>
  </si>
  <si>
    <t>Entrust Support Services Limited</t>
  </si>
  <si>
    <t xml:space="preserve">Chris Dillon 07969097487 OR 0333 300 1900 (Option 4) </t>
  </si>
  <si>
    <t>tenders@entrust-ed.co.uk OR chris.dillon@entrust-ed.co.uk</t>
  </si>
  <si>
    <t>targeted Provision</t>
  </si>
  <si>
    <t>midlands Psy</t>
  </si>
  <si>
    <t>RSS</t>
  </si>
  <si>
    <t>lot 4</t>
  </si>
  <si>
    <t>EM Skills Enterprise</t>
  </si>
  <si>
    <t>pspreadbury@cicely.manorhall.academy; headteacher@cicely.manorhall.academy</t>
  </si>
  <si>
    <t>EM Skills Enterprise CIC</t>
  </si>
  <si>
    <t>Helen Georgiou 07834698795</t>
  </si>
  <si>
    <t>110 Wigmore St
London
W1U 3RW</t>
  </si>
  <si>
    <t>204c High Street 
Ongar, 
Essex, 
C5 9JJ</t>
  </si>
  <si>
    <t>4 Lonsdale Road
London 
NW6 6RD</t>
  </si>
  <si>
    <t>Want2 Achieve CiC (Want2 Achieve The Academy)</t>
  </si>
  <si>
    <t>Sharon Murphy  07920054769</t>
  </si>
  <si>
    <t>sharonmurphy.want2achieve@outlook.com</t>
  </si>
  <si>
    <t>finance@emtuition.org.uk</t>
  </si>
  <si>
    <t>3</t>
  </si>
  <si>
    <t>204c High Street 
Ongar
Essex
C5 9JJ</t>
  </si>
  <si>
    <t>NT&amp;AS</t>
  </si>
  <si>
    <t>Cannot find BEST on the provision</t>
  </si>
  <si>
    <t>tracy.harris@midlandspsychology.co.uk</t>
  </si>
  <si>
    <t>Year 5 (Qtr 4) 02.05.23 - 31.08.23</t>
  </si>
  <si>
    <t>Be My Tutor</t>
  </si>
  <si>
    <t>adam.haffner@bemytutor.co.uk</t>
  </si>
  <si>
    <t>43 Edbury Rd
Rickmansworth
WD31BL</t>
  </si>
  <si>
    <t>Adam Haffner - 07901916286</t>
  </si>
  <si>
    <t xml:space="preserve">Dragon Football Academy </t>
  </si>
  <si>
    <t>David Cashman 07930 234895</t>
  </si>
  <si>
    <t>dave.cashman@dragonfootballacademy.com</t>
  </si>
  <si>
    <t>22 Manor Square
Stafford
 ST17 9QL</t>
  </si>
  <si>
    <t>25 Brynffynnon Star
Gaerwen
Wales
LL60 6BA</t>
  </si>
  <si>
    <t>The Riverway Centre
Riverway
Stafford
ST16 3TH</t>
  </si>
  <si>
    <t>AU-SUMS
Midlands Psychology
92 Cambridge Street
Stafford
ST16 3PG</t>
  </si>
  <si>
    <t xml:space="preserve">18/05/2023
08/06/2023
</t>
  </si>
  <si>
    <t xml:space="preserve">referrals@thetutorsnetwork.com; 
jenny@targetedprovision.com </t>
  </si>
  <si>
    <t>staffordshirereferrals@ntas.org.uk 
lisa.williamson@ntas.org.uk</t>
  </si>
  <si>
    <t xml:space="preserve">lot 3 </t>
  </si>
  <si>
    <t>Equal Education LTD</t>
  </si>
  <si>
    <t xml:space="preserve">Visionary Individual Pathways Ltd </t>
  </si>
  <si>
    <t>New Leaf</t>
  </si>
  <si>
    <t>Aspire All Ltd</t>
  </si>
  <si>
    <t>Juniper Way, 
Witham St Hugh's
Lincoln, 
LN6 9WL</t>
  </si>
  <si>
    <t xml:space="preserve">Rebecca Hogan 07549107929 </t>
  </si>
  <si>
    <t xml:space="preserve">aspireall@mail.com </t>
  </si>
  <si>
    <t>TILT Education LTD</t>
  </si>
  <si>
    <t>The Bungalow
Cardway Business Park
Linley Road
Alsager
ST7 2UX</t>
  </si>
  <si>
    <t xml:space="preserve">Debbie Goode Tel 07814101845 </t>
  </si>
  <si>
    <t>debbie.goode@tilt-education.co.uk</t>
  </si>
  <si>
    <t>18/010/2023</t>
  </si>
  <si>
    <t>Dragon Football Academy</t>
  </si>
  <si>
    <t>partnerships@equaleducation.co.uk
kim@equaleducation.co.uk</t>
  </si>
  <si>
    <t>Equal Education lTD</t>
  </si>
  <si>
    <t xml:space="preserve">debbie@emtuition.org.uk </t>
  </si>
  <si>
    <t>lisa@winchmoretutors.com
Martha@winchmoretutors.com
referrals@winchmoretutors.com</t>
  </si>
  <si>
    <t>N</t>
  </si>
  <si>
    <t>Liminal Education</t>
  </si>
  <si>
    <t xml:space="preserve">Andy Hawkins 07488 301198 </t>
  </si>
  <si>
    <t>andyhawkins@liminalcic.org.uk</t>
  </si>
  <si>
    <t>Small</t>
  </si>
  <si>
    <t>Catch-Up Academy Ltd</t>
  </si>
  <si>
    <t>Dawson House, 5 Jewry Street, London, EC3N 2EX</t>
  </si>
  <si>
    <t>Mohammed Khalid 020 3854 0600</t>
  </si>
  <si>
    <t>mokhalid@thecatchupacademy.co.uk</t>
  </si>
  <si>
    <t>Unit 1 , 
Stringes Close, 
Willenhall, 
WV13 1LE</t>
  </si>
  <si>
    <t>IMPORTANT DETAIL</t>
  </si>
  <si>
    <t>In order to insert a suggestion that uses a PivotTable or formula, your data was organised in columns with a single header row.</t>
  </si>
  <si>
    <t>Field1</t>
  </si>
  <si>
    <t>Count of Field1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</si>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</sst>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[$-F400]h:mm:ss\ AM/PM"/>
    <numFmt numFmtId="165" formatCode="_-&quot;£&quot;* #,##0_-;\-&quot;£&quot;* #,##0_-;_-&quot;£&quot;* &quot;-&quot;??_-;_-@_-"/>
    <numFmt numFmtId="166" formatCode="&quot;£&quot;#,##0.00"/>
  </numFmts>
  <fonts count="26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u/>
      <sz val="12"/>
      <color rgb="FF0070C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trike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u/>
      <sz val="11"/>
      <color theme="10"/>
      <name val="Verdana"/>
      <family val="2"/>
    </font>
    <font>
      <sz val="11"/>
      <color rgb="FF000000"/>
      <name val="Verdana"/>
      <family val="2"/>
    </font>
    <font>
      <strike/>
      <sz val="11"/>
      <color theme="1"/>
      <name val="Verdana"/>
      <family val="2"/>
    </font>
    <font>
      <strike/>
      <u/>
      <sz val="11"/>
      <color theme="10"/>
      <name val="Verdana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sz val="12"/>
      <color rgb="FF4472C4"/>
      <name val="Arial"/>
      <family val="2"/>
    </font>
    <font>
      <sz val="12"/>
      <color rgb="FF333333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</cellStyleXfs>
  <cellXfs count="286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6" fontId="2" fillId="0" borderId="6" xfId="0" applyNumberFormat="1" applyFont="1" applyBorder="1" applyAlignment="1">
      <alignment horizontal="center"/>
    </xf>
    <xf numFmtId="0" fontId="0" fillId="0" borderId="0" xfId="0" applyAlignment="1">
      <alignment wrapText="1"/>
    </xf>
    <xf numFmtId="6" fontId="0" fillId="0" borderId="0" xfId="0" applyNumberFormat="1"/>
    <xf numFmtId="38" fontId="2" fillId="0" borderId="6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49" fontId="10" fillId="3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14" fontId="10" fillId="3" borderId="1" xfId="0" applyNumberFormat="1" applyFont="1" applyFill="1" applyBorder="1" applyAlignment="1">
      <alignment horizontal="left" vertical="center"/>
    </xf>
    <xf numFmtId="14" fontId="10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44" fontId="10" fillId="3" borderId="1" xfId="1" applyFont="1" applyFill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44" fontId="10" fillId="0" borderId="1" xfId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10" fillId="6" borderId="1" xfId="0" applyNumberFormat="1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14" fontId="10" fillId="6" borderId="1" xfId="0" applyNumberFormat="1" applyFont="1" applyFill="1" applyBorder="1" applyAlignment="1">
      <alignment horizontal="left" vertical="center"/>
    </xf>
    <xf numFmtId="14" fontId="10" fillId="6" borderId="1" xfId="0" applyNumberFormat="1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/>
    </xf>
    <xf numFmtId="44" fontId="10" fillId="6" borderId="1" xfId="1" applyFont="1" applyFill="1" applyBorder="1" applyAlignment="1">
      <alignment horizontal="left" vertical="center" wrapText="1"/>
    </xf>
    <xf numFmtId="44" fontId="10" fillId="6" borderId="1" xfId="1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14" fontId="10" fillId="6" borderId="1" xfId="0" applyNumberFormat="1" applyFont="1" applyFill="1" applyBorder="1" applyAlignment="1">
      <alignment horizontal="center" vertical="center"/>
    </xf>
    <xf numFmtId="44" fontId="10" fillId="6" borderId="1" xfId="1" applyFont="1" applyFill="1" applyBorder="1" applyAlignment="1">
      <alignment vertical="center"/>
    </xf>
    <xf numFmtId="44" fontId="10" fillId="9" borderId="1" xfId="1" applyFont="1" applyFill="1" applyBorder="1" applyAlignment="1">
      <alignment horizontal="left" vertical="center"/>
    </xf>
    <xf numFmtId="0" fontId="10" fillId="9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horizontal="left" vertical="center" wrapText="1"/>
    </xf>
    <xf numFmtId="0" fontId="0" fillId="8" borderId="0" xfId="0" applyFill="1" applyAlignment="1">
      <alignment horizontal="center" vertical="center"/>
    </xf>
    <xf numFmtId="14" fontId="0" fillId="8" borderId="0" xfId="0" applyNumberFormat="1" applyFill="1" applyAlignment="1">
      <alignment horizontal="left" vertical="center"/>
    </xf>
    <xf numFmtId="44" fontId="10" fillId="3" borderId="1" xfId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44" fontId="10" fillId="3" borderId="1" xfId="1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left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0" fontId="10" fillId="9" borderId="1" xfId="1" applyNumberFormat="1" applyFont="1" applyFill="1" applyBorder="1" applyAlignment="1">
      <alignment horizontal="left" vertical="center"/>
    </xf>
    <xf numFmtId="0" fontId="10" fillId="11" borderId="1" xfId="0" applyFont="1" applyFill="1" applyBorder="1" applyAlignment="1">
      <alignment horizontal="center" vertical="center" wrapText="1"/>
    </xf>
    <xf numFmtId="14" fontId="10" fillId="11" borderId="1" xfId="0" applyNumberFormat="1" applyFont="1" applyFill="1" applyBorder="1" applyAlignment="1">
      <alignment horizontal="left" vertical="center" wrapText="1"/>
    </xf>
    <xf numFmtId="44" fontId="10" fillId="11" borderId="1" xfId="1" applyFont="1" applyFill="1" applyBorder="1" applyAlignment="1">
      <alignment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left" vertical="center"/>
    </xf>
    <xf numFmtId="14" fontId="10" fillId="11" borderId="1" xfId="0" applyNumberFormat="1" applyFont="1" applyFill="1" applyBorder="1" applyAlignment="1">
      <alignment horizontal="center" vertical="center" wrapText="1"/>
    </xf>
    <xf numFmtId="14" fontId="10" fillId="11" borderId="1" xfId="0" applyNumberFormat="1" applyFont="1" applyFill="1" applyBorder="1" applyAlignment="1">
      <alignment horizontal="left" vertical="center"/>
    </xf>
    <xf numFmtId="44" fontId="10" fillId="11" borderId="1" xfId="1" applyFont="1" applyFill="1" applyBorder="1" applyAlignment="1">
      <alignment vertical="center"/>
    </xf>
    <xf numFmtId="44" fontId="10" fillId="11" borderId="6" xfId="1" applyFont="1" applyFill="1" applyBorder="1" applyAlignment="1">
      <alignment vertical="center" wrapText="1"/>
    </xf>
    <xf numFmtId="0" fontId="2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49" fontId="10" fillId="11" borderId="1" xfId="0" applyNumberFormat="1" applyFont="1" applyFill="1" applyBorder="1" applyAlignment="1">
      <alignment horizontal="left" vertical="center"/>
    </xf>
    <xf numFmtId="0" fontId="10" fillId="11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4" fontId="10" fillId="11" borderId="1" xfId="1" applyFont="1" applyFill="1" applyBorder="1" applyAlignment="1">
      <alignment horizontal="left" vertical="center" wrapText="1"/>
    </xf>
    <xf numFmtId="44" fontId="0" fillId="8" borderId="0" xfId="1" applyFont="1" applyFill="1" applyAlignment="1">
      <alignment vertical="center"/>
    </xf>
    <xf numFmtId="8" fontId="10" fillId="6" borderId="1" xfId="1" applyNumberFormat="1" applyFont="1" applyFill="1" applyBorder="1" applyAlignment="1">
      <alignment vertical="center"/>
    </xf>
    <xf numFmtId="0" fontId="10" fillId="3" borderId="1" xfId="1" applyNumberFormat="1" applyFont="1" applyFill="1" applyBorder="1" applyAlignment="1">
      <alignment horizontal="left" vertical="center"/>
    </xf>
    <xf numFmtId="0" fontId="10" fillId="6" borderId="1" xfId="1" applyNumberFormat="1" applyFont="1" applyFill="1" applyBorder="1" applyAlignment="1">
      <alignment horizontal="left" vertical="center"/>
    </xf>
    <xf numFmtId="0" fontId="10" fillId="12" borderId="0" xfId="0" applyFont="1" applyFill="1" applyAlignment="1">
      <alignment horizontal="left" vertical="center"/>
    </xf>
    <xf numFmtId="0" fontId="10" fillId="13" borderId="1" xfId="0" applyFont="1" applyFill="1" applyBorder="1" applyAlignment="1">
      <alignment horizontal="left" vertical="center" wrapText="1"/>
    </xf>
    <xf numFmtId="49" fontId="10" fillId="13" borderId="1" xfId="0" applyNumberFormat="1" applyFont="1" applyFill="1" applyBorder="1" applyAlignment="1">
      <alignment horizontal="left" vertical="center"/>
    </xf>
    <xf numFmtId="14" fontId="10" fillId="13" borderId="1" xfId="0" applyNumberFormat="1" applyFont="1" applyFill="1" applyBorder="1" applyAlignment="1">
      <alignment horizontal="left" vertical="center"/>
    </xf>
    <xf numFmtId="44" fontId="10" fillId="13" borderId="1" xfId="1" applyFont="1" applyFill="1" applyBorder="1" applyAlignment="1">
      <alignment vertical="center"/>
    </xf>
    <xf numFmtId="0" fontId="10" fillId="13" borderId="1" xfId="0" applyFont="1" applyFill="1" applyBorder="1" applyAlignment="1">
      <alignment horizontal="left" vertical="center"/>
    </xf>
    <xf numFmtId="0" fontId="10" fillId="13" borderId="1" xfId="0" applyFont="1" applyFill="1" applyBorder="1" applyAlignment="1">
      <alignment horizontal="center" vertical="center"/>
    </xf>
    <xf numFmtId="8" fontId="10" fillId="11" borderId="1" xfId="1" applyNumberFormat="1" applyFont="1" applyFill="1" applyBorder="1" applyAlignment="1">
      <alignment vertical="center"/>
    </xf>
    <xf numFmtId="0" fontId="0" fillId="6" borderId="7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14" fontId="0" fillId="6" borderId="1" xfId="0" applyNumberFormat="1" applyFill="1" applyBorder="1" applyAlignment="1">
      <alignment horizontal="left" vertical="center"/>
    </xf>
    <xf numFmtId="14" fontId="0" fillId="6" borderId="1" xfId="0" applyNumberForma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Alignment="1">
      <alignment horizontal="left"/>
    </xf>
    <xf numFmtId="0" fontId="0" fillId="6" borderId="5" xfId="0" applyFill="1" applyBorder="1" applyAlignment="1">
      <alignment horizontal="center" vertical="center"/>
    </xf>
    <xf numFmtId="14" fontId="0" fillId="6" borderId="5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14" fontId="0" fillId="3" borderId="5" xfId="0" applyNumberFormat="1" applyFill="1" applyBorder="1" applyAlignment="1">
      <alignment horizontal="left" vertical="center"/>
    </xf>
    <xf numFmtId="44" fontId="10" fillId="2" borderId="0" xfId="1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 wrapText="1"/>
    </xf>
    <xf numFmtId="20" fontId="0" fillId="0" borderId="1" xfId="0" applyNumberFormat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8" fontId="0" fillId="6" borderId="1" xfId="1" applyNumberFormat="1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center" vertical="center"/>
    </xf>
    <xf numFmtId="0" fontId="16" fillId="7" borderId="0" xfId="0" applyFont="1" applyFill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left" vertical="top" wrapText="1"/>
    </xf>
    <xf numFmtId="0" fontId="18" fillId="0" borderId="1" xfId="2" applyFont="1" applyFill="1" applyBorder="1" applyAlignment="1">
      <alignment vertical="top" wrapText="1"/>
    </xf>
    <xf numFmtId="0" fontId="17" fillId="0" borderId="1" xfId="0" applyFont="1" applyBorder="1"/>
    <xf numFmtId="0" fontId="17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vertical="center" wrapText="1"/>
    </xf>
    <xf numFmtId="0" fontId="16" fillId="0" borderId="0" xfId="0" applyFont="1"/>
    <xf numFmtId="0" fontId="16" fillId="5" borderId="1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 wrapText="1"/>
    </xf>
    <xf numFmtId="0" fontId="18" fillId="5" borderId="1" xfId="2" applyFont="1" applyFill="1" applyBorder="1" applyAlignment="1">
      <alignment vertical="center"/>
    </xf>
    <xf numFmtId="0" fontId="16" fillId="5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 wrapText="1"/>
    </xf>
    <xf numFmtId="0" fontId="18" fillId="2" borderId="1" xfId="2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8" fillId="0" borderId="1" xfId="2" applyFont="1" applyFill="1" applyBorder="1" applyAlignment="1">
      <alignment vertical="center"/>
    </xf>
    <xf numFmtId="8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8" fillId="0" borderId="1" xfId="2" applyFont="1" applyFill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8" fontId="16" fillId="5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 wrapText="1"/>
    </xf>
    <xf numFmtId="0" fontId="18" fillId="5" borderId="1" xfId="2" applyFont="1" applyFill="1" applyBorder="1" applyAlignment="1">
      <alignment vertical="center" wrapText="1"/>
    </xf>
    <xf numFmtId="0" fontId="17" fillId="5" borderId="1" xfId="0" applyFont="1" applyFill="1" applyBorder="1" applyAlignment="1">
      <alignment vertical="center"/>
    </xf>
    <xf numFmtId="0" fontId="17" fillId="5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16" fillId="5" borderId="1" xfId="0" applyFont="1" applyFill="1" applyBorder="1" applyAlignment="1">
      <alignment vertical="center"/>
    </xf>
    <xf numFmtId="0" fontId="16" fillId="5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/>
    </xf>
    <xf numFmtId="0" fontId="18" fillId="2" borderId="2" xfId="2" applyFont="1" applyFill="1" applyBorder="1" applyAlignment="1">
      <alignment horizontal="center"/>
    </xf>
    <xf numFmtId="0" fontId="17" fillId="0" borderId="1" xfId="3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0" borderId="1" xfId="3" applyFont="1" applyBorder="1" applyAlignment="1">
      <alignment horizontal="left" vertical="center" wrapText="1"/>
    </xf>
    <xf numFmtId="0" fontId="17" fillId="0" borderId="1" xfId="3" applyFont="1" applyBorder="1" applyAlignment="1">
      <alignment horizontal="center" vertical="center"/>
    </xf>
    <xf numFmtId="0" fontId="16" fillId="5" borderId="1" xfId="0" applyFont="1" applyFill="1" applyBorder="1" applyAlignment="1">
      <alignment horizontal="left" wrapText="1"/>
    </xf>
    <xf numFmtId="8" fontId="16" fillId="0" borderId="1" xfId="0" applyNumberFormat="1" applyFont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ill="1" applyAlignment="1">
      <alignment horizontal="left"/>
    </xf>
    <xf numFmtId="44" fontId="0" fillId="3" borderId="1" xfId="1" applyFont="1" applyFill="1" applyBorder="1" applyAlignment="1">
      <alignment vertical="center"/>
    </xf>
    <xf numFmtId="44" fontId="0" fillId="6" borderId="1" xfId="1" applyFont="1" applyFill="1" applyBorder="1" applyAlignment="1">
      <alignment vertical="center"/>
    </xf>
    <xf numFmtId="44" fontId="0" fillId="0" borderId="1" xfId="1" applyFont="1" applyFill="1" applyBorder="1" applyAlignment="1">
      <alignment vertical="center"/>
    </xf>
    <xf numFmtId="166" fontId="0" fillId="0" borderId="1" xfId="0" applyNumberFormat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14" fontId="0" fillId="7" borderId="1" xfId="0" applyNumberForma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/>
    </xf>
    <xf numFmtId="14" fontId="10" fillId="7" borderId="1" xfId="0" applyNumberFormat="1" applyFont="1" applyFill="1" applyBorder="1" applyAlignment="1">
      <alignment horizontal="left" vertical="center"/>
    </xf>
    <xf numFmtId="44" fontId="0" fillId="7" borderId="1" xfId="1" applyFont="1" applyFill="1" applyBorder="1" applyAlignment="1">
      <alignment vertical="center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/>
    </xf>
    <xf numFmtId="49" fontId="10" fillId="7" borderId="1" xfId="0" applyNumberFormat="1" applyFont="1" applyFill="1" applyBorder="1" applyAlignment="1">
      <alignment horizontal="left" vertical="center"/>
    </xf>
    <xf numFmtId="0" fontId="11" fillId="0" borderId="1" xfId="2" applyFill="1" applyBorder="1" applyAlignment="1">
      <alignment vertical="center"/>
    </xf>
    <xf numFmtId="0" fontId="11" fillId="0" borderId="1" xfId="2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/>
    </xf>
    <xf numFmtId="8" fontId="10" fillId="7" borderId="1" xfId="1" applyNumberFormat="1" applyFont="1" applyFill="1" applyBorder="1" applyAlignment="1">
      <alignment vertical="center"/>
    </xf>
    <xf numFmtId="0" fontId="0" fillId="14" borderId="1" xfId="0" applyFill="1" applyBorder="1" applyAlignment="1">
      <alignment horizontal="left" vertical="center"/>
    </xf>
    <xf numFmtId="14" fontId="0" fillId="14" borderId="1" xfId="0" applyNumberFormat="1" applyFill="1" applyBorder="1" applyAlignment="1">
      <alignment horizontal="left" vertical="center"/>
    </xf>
    <xf numFmtId="0" fontId="0" fillId="14" borderId="1" xfId="0" applyFill="1" applyBorder="1" applyAlignment="1">
      <alignment horizontal="left" vertical="center" wrapText="1"/>
    </xf>
    <xf numFmtId="0" fontId="0" fillId="14" borderId="1" xfId="0" applyFill="1" applyBorder="1" applyAlignment="1">
      <alignment horizontal="center" vertical="center"/>
    </xf>
    <xf numFmtId="14" fontId="10" fillId="14" borderId="1" xfId="0" applyNumberFormat="1" applyFont="1" applyFill="1" applyBorder="1" applyAlignment="1">
      <alignment horizontal="left" vertical="center"/>
    </xf>
    <xf numFmtId="44" fontId="0" fillId="14" borderId="1" xfId="1" applyFont="1" applyFill="1" applyBorder="1" applyAlignment="1">
      <alignment vertical="center"/>
    </xf>
    <xf numFmtId="0" fontId="10" fillId="14" borderId="1" xfId="0" applyFont="1" applyFill="1" applyBorder="1" applyAlignment="1">
      <alignment horizontal="left" vertical="center" wrapText="1"/>
    </xf>
    <xf numFmtId="0" fontId="10" fillId="14" borderId="1" xfId="0" applyFont="1" applyFill="1" applyBorder="1" applyAlignment="1">
      <alignment horizontal="left" vertical="center"/>
    </xf>
    <xf numFmtId="49" fontId="10" fillId="14" borderId="1" xfId="0" applyNumberFormat="1" applyFont="1" applyFill="1" applyBorder="1" applyAlignment="1">
      <alignment horizontal="left" vertical="center"/>
    </xf>
    <xf numFmtId="0" fontId="0" fillId="0" borderId="0" xfId="0" pivotButton="1"/>
    <xf numFmtId="0" fontId="0" fillId="2" borderId="1" xfId="0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44" fontId="10" fillId="14" borderId="1" xfId="1" applyFont="1" applyFill="1" applyBorder="1" applyAlignment="1">
      <alignment vertical="center"/>
    </xf>
    <xf numFmtId="0" fontId="20" fillId="5" borderId="1" xfId="0" applyFont="1" applyFill="1" applyBorder="1" applyAlignment="1">
      <alignment horizontal="left" vertical="center" wrapText="1"/>
    </xf>
    <xf numFmtId="0" fontId="21" fillId="5" borderId="1" xfId="2" applyFont="1" applyFill="1" applyBorder="1" applyAlignment="1">
      <alignment vertical="center"/>
    </xf>
    <xf numFmtId="0" fontId="20" fillId="5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19" fillId="0" borderId="1" xfId="0" applyFont="1" applyBorder="1" applyAlignment="1">
      <alignment wrapText="1"/>
    </xf>
    <xf numFmtId="0" fontId="16" fillId="0" borderId="2" xfId="0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17" fillId="5" borderId="1" xfId="3" applyFont="1" applyFill="1" applyBorder="1" applyAlignment="1">
      <alignment vertical="center" wrapText="1"/>
    </xf>
    <xf numFmtId="0" fontId="11" fillId="5" borderId="1" xfId="2" applyFill="1" applyBorder="1" applyAlignment="1">
      <alignment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0" fillId="7" borderId="0" xfId="0" applyFill="1" applyAlignment="1">
      <alignment horizontal="left"/>
    </xf>
    <xf numFmtId="6" fontId="22" fillId="0" borderId="0" xfId="0" applyNumberFormat="1" applyFont="1"/>
    <xf numFmtId="14" fontId="0" fillId="12" borderId="1" xfId="0" applyNumberFormat="1" applyFill="1" applyBorder="1" applyAlignment="1">
      <alignment horizontal="left" vertical="center"/>
    </xf>
    <xf numFmtId="0" fontId="0" fillId="12" borderId="1" xfId="0" applyFill="1" applyBorder="1" applyAlignment="1">
      <alignment horizontal="left" vertical="center" wrapText="1"/>
    </xf>
    <xf numFmtId="0" fontId="0" fillId="12" borderId="1" xfId="0" applyFill="1" applyBorder="1" applyAlignment="1">
      <alignment horizontal="center" vertical="center"/>
    </xf>
    <xf numFmtId="44" fontId="0" fillId="12" borderId="1" xfId="1" applyFont="1" applyFill="1" applyBorder="1" applyAlignment="1">
      <alignment vertical="center"/>
    </xf>
    <xf numFmtId="0" fontId="10" fillId="12" borderId="1" xfId="0" applyFont="1" applyFill="1" applyBorder="1" applyAlignment="1">
      <alignment horizontal="left" vertical="center" wrapText="1"/>
    </xf>
    <xf numFmtId="0" fontId="10" fillId="12" borderId="1" xfId="0" applyFont="1" applyFill="1" applyBorder="1" applyAlignment="1">
      <alignment horizontal="left" vertical="center"/>
    </xf>
    <xf numFmtId="49" fontId="10" fillId="12" borderId="1" xfId="0" applyNumberFormat="1" applyFont="1" applyFill="1" applyBorder="1" applyAlignment="1">
      <alignment horizontal="left" vertical="center"/>
    </xf>
    <xf numFmtId="0" fontId="23" fillId="0" borderId="0" xfId="0" applyFont="1"/>
    <xf numFmtId="0" fontId="11" fillId="0" borderId="0" xfId="2"/>
    <xf numFmtId="0" fontId="0" fillId="9" borderId="1" xfId="0" applyFill="1" applyBorder="1" applyAlignment="1">
      <alignment horizontal="left" vertical="center" wrapText="1"/>
    </xf>
    <xf numFmtId="0" fontId="11" fillId="2" borderId="1" xfId="2" applyFill="1" applyBorder="1" applyAlignment="1">
      <alignment vertical="center" wrapText="1"/>
    </xf>
    <xf numFmtId="0" fontId="18" fillId="5" borderId="1" xfId="2" applyFont="1" applyFill="1" applyBorder="1" applyAlignment="1">
      <alignment wrapText="1"/>
    </xf>
    <xf numFmtId="0" fontId="23" fillId="0" borderId="0" xfId="0" applyFont="1" applyAlignment="1">
      <alignment vertical="top" wrapText="1"/>
    </xf>
    <xf numFmtId="0" fontId="11" fillId="0" borderId="0" xfId="2" applyAlignment="1">
      <alignment vertical="top"/>
    </xf>
    <xf numFmtId="0" fontId="16" fillId="2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7" fillId="5" borderId="1" xfId="0" applyFont="1" applyFill="1" applyBorder="1" applyAlignment="1">
      <alignment horizontal="left" vertical="top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 applyAlignment="1">
      <alignment vertical="top"/>
    </xf>
    <xf numFmtId="0" fontId="11" fillId="2" borderId="1" xfId="2" applyFill="1" applyBorder="1" applyAlignment="1">
      <alignment horizontal="center" vertical="center" wrapText="1"/>
    </xf>
    <xf numFmtId="44" fontId="0" fillId="2" borderId="1" xfId="1" applyFont="1" applyFill="1" applyBorder="1" applyAlignment="1">
      <alignment vertical="center"/>
    </xf>
    <xf numFmtId="0" fontId="0" fillId="14" borderId="0" xfId="0" applyFill="1" applyAlignment="1">
      <alignment horizontal="left"/>
    </xf>
    <xf numFmtId="0" fontId="0" fillId="8" borderId="1" xfId="0" applyFill="1" applyBorder="1" applyAlignment="1">
      <alignment horizontal="left" vertical="center"/>
    </xf>
    <xf numFmtId="14" fontId="0" fillId="8" borderId="1" xfId="0" applyNumberFormat="1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/>
    </xf>
    <xf numFmtId="44" fontId="0" fillId="8" borderId="1" xfId="1" applyFont="1" applyFill="1" applyBorder="1" applyAlignment="1">
      <alignment vertical="center"/>
    </xf>
    <xf numFmtId="0" fontId="23" fillId="15" borderId="8" xfId="0" applyFont="1" applyFill="1" applyBorder="1" applyAlignment="1">
      <alignment vertical="center"/>
    </xf>
    <xf numFmtId="0" fontId="23" fillId="15" borderId="9" xfId="0" applyFont="1" applyFill="1" applyBorder="1" applyAlignment="1">
      <alignment vertical="center"/>
    </xf>
    <xf numFmtId="0" fontId="11" fillId="15" borderId="9" xfId="2" applyFill="1" applyBorder="1" applyAlignment="1">
      <alignment vertical="center"/>
    </xf>
    <xf numFmtId="0" fontId="23" fillId="15" borderId="9" xfId="0" applyFont="1" applyFill="1" applyBorder="1" applyAlignment="1">
      <alignment horizontal="right" vertical="center"/>
    </xf>
    <xf numFmtId="0" fontId="0" fillId="15" borderId="11" xfId="0" applyFill="1" applyBorder="1" applyAlignment="1">
      <alignment vertical="center" wrapText="1"/>
    </xf>
    <xf numFmtId="0" fontId="23" fillId="15" borderId="9" xfId="0" applyFont="1" applyFill="1" applyBorder="1" applyAlignment="1">
      <alignment vertical="center" wrapText="1"/>
    </xf>
    <xf numFmtId="0" fontId="0" fillId="10" borderId="0" xfId="0" applyFill="1" applyAlignment="1">
      <alignment horizontal="left"/>
    </xf>
    <xf numFmtId="14" fontId="8" fillId="16" borderId="1" xfId="0" applyNumberFormat="1" applyFont="1" applyFill="1" applyBorder="1" applyAlignment="1">
      <alignment horizontal="left" vertical="top" wrapText="1"/>
    </xf>
    <xf numFmtId="44" fontId="8" fillId="16" borderId="1" xfId="1" applyFont="1" applyFill="1" applyBorder="1" applyAlignment="1">
      <alignment vertical="top" wrapText="1"/>
    </xf>
    <xf numFmtId="0" fontId="8" fillId="16" borderId="1" xfId="0" applyFont="1" applyFill="1" applyBorder="1" applyAlignment="1">
      <alignment horizontal="left" vertical="top" wrapText="1"/>
    </xf>
    <xf numFmtId="0" fontId="8" fillId="16" borderId="1" xfId="0" applyFont="1" applyFill="1" applyBorder="1" applyAlignment="1">
      <alignment horizontal="center" vertical="top" wrapText="1"/>
    </xf>
    <xf numFmtId="0" fontId="8" fillId="16" borderId="5" xfId="0" applyFont="1" applyFill="1" applyBorder="1" applyAlignment="1">
      <alignment horizontal="left" vertical="top" wrapText="1"/>
    </xf>
    <xf numFmtId="14" fontId="0" fillId="17" borderId="1" xfId="0" applyNumberFormat="1" applyFill="1" applyBorder="1" applyAlignment="1">
      <alignment horizontal="left" vertical="center"/>
    </xf>
    <xf numFmtId="44" fontId="0" fillId="17" borderId="1" xfId="1" applyFont="1" applyFill="1" applyBorder="1" applyAlignment="1">
      <alignment vertical="center"/>
    </xf>
    <xf numFmtId="0" fontId="0" fillId="17" borderId="1" xfId="0" applyFill="1" applyBorder="1" applyAlignment="1">
      <alignment horizontal="left" vertical="center" wrapText="1"/>
    </xf>
    <xf numFmtId="0" fontId="10" fillId="17" borderId="1" xfId="0" applyFont="1" applyFill="1" applyBorder="1" applyAlignment="1">
      <alignment horizontal="left" vertical="center" wrapText="1"/>
    </xf>
    <xf numFmtId="0" fontId="10" fillId="17" borderId="1" xfId="0" applyFont="1" applyFill="1" applyBorder="1" applyAlignment="1">
      <alignment horizontal="left" vertical="center"/>
    </xf>
    <xf numFmtId="0" fontId="0" fillId="17" borderId="1" xfId="0" applyFill="1" applyBorder="1" applyAlignment="1">
      <alignment horizontal="left" vertical="center"/>
    </xf>
    <xf numFmtId="0" fontId="0" fillId="17" borderId="1" xfId="0" applyFill="1" applyBorder="1" applyAlignment="1">
      <alignment horizontal="center" vertical="center"/>
    </xf>
    <xf numFmtId="8" fontId="0" fillId="17" borderId="1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top"/>
    </xf>
    <xf numFmtId="14" fontId="10" fillId="17" borderId="1" xfId="0" applyNumberFormat="1" applyFont="1" applyFill="1" applyBorder="1" applyAlignment="1">
      <alignment horizontal="left" vertical="center"/>
    </xf>
    <xf numFmtId="44" fontId="10" fillId="17" borderId="1" xfId="1" applyFont="1" applyFill="1" applyBorder="1" applyAlignment="1">
      <alignment vertical="center"/>
    </xf>
    <xf numFmtId="0" fontId="10" fillId="17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24" fillId="0" borderId="0" xfId="0" applyFont="1"/>
    <xf numFmtId="0" fontId="25" fillId="0" borderId="0" xfId="0" applyFont="1"/>
    <xf numFmtId="44" fontId="0" fillId="0" borderId="0" xfId="0" applyNumberFormat="1"/>
    <xf numFmtId="8" fontId="0" fillId="0" borderId="0" xfId="0" applyNumberFormat="1"/>
    <xf numFmtId="14" fontId="0" fillId="16" borderId="1" xfId="0" applyNumberFormat="1" applyFill="1" applyBorder="1" applyAlignment="1">
      <alignment horizontal="left" vertical="center"/>
    </xf>
    <xf numFmtId="0" fontId="23" fillId="15" borderId="10" xfId="0" applyFont="1" applyFill="1" applyBorder="1" applyAlignment="1">
      <alignment vertical="center"/>
    </xf>
    <xf numFmtId="0" fontId="23" fillId="15" borderId="8" xfId="0" applyFont="1" applyFill="1" applyBorder="1" applyAlignment="1">
      <alignment vertical="center"/>
    </xf>
    <xf numFmtId="0" fontId="11" fillId="15" borderId="10" xfId="2" applyFill="1" applyBorder="1" applyAlignment="1">
      <alignment vertical="center"/>
    </xf>
    <xf numFmtId="0" fontId="11" fillId="15" borderId="8" xfId="2" applyFill="1" applyBorder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14" fontId="10" fillId="11" borderId="4" xfId="0" applyNumberFormat="1" applyFont="1" applyFill="1" applyBorder="1" applyAlignment="1">
      <alignment vertical="center"/>
    </xf>
    <xf numFmtId="14" fontId="10" fillId="11" borderId="5" xfId="0" applyNumberFormat="1" applyFont="1" applyFill="1" applyBorder="1" applyAlignment="1">
      <alignment vertical="center"/>
    </xf>
    <xf numFmtId="0" fontId="10" fillId="6" borderId="4" xfId="0" applyFont="1" applyFill="1" applyBorder="1" applyAlignment="1">
      <alignment vertical="center"/>
    </xf>
    <xf numFmtId="0" fontId="10" fillId="6" borderId="5" xfId="0" applyFont="1" applyFill="1" applyBorder="1" applyAlignment="1">
      <alignment vertical="center"/>
    </xf>
    <xf numFmtId="49" fontId="10" fillId="11" borderId="4" xfId="0" applyNumberFormat="1" applyFont="1" applyFill="1" applyBorder="1" applyAlignment="1">
      <alignment vertical="center"/>
    </xf>
    <xf numFmtId="49" fontId="10" fillId="11" borderId="5" xfId="0" applyNumberFormat="1" applyFont="1" applyFill="1" applyBorder="1" applyAlignment="1">
      <alignment vertical="center"/>
    </xf>
    <xf numFmtId="0" fontId="10" fillId="11" borderId="4" xfId="0" applyFont="1" applyFill="1" applyBorder="1" applyAlignment="1">
      <alignment vertical="center"/>
    </xf>
    <xf numFmtId="0" fontId="10" fillId="11" borderId="5" xfId="0" applyFont="1" applyFill="1" applyBorder="1" applyAlignment="1">
      <alignment vertical="center"/>
    </xf>
  </cellXfs>
  <cellStyles count="4">
    <cellStyle name="Currency" xfId="1" builtinId="4"/>
    <cellStyle name="Hyperlink" xfId="2" builtinId="8"/>
    <cellStyle name="Normal" xfId="0" builtinId="0"/>
    <cellStyle name="Normal 3" xfId="3" xr:uid="{2373FB23-7C20-44F7-9F10-15F3AF1B1542}"/>
  </cellStyles>
  <dxfs count="0"/>
  <tableStyles count="0" defaultTableStyle="TableStyleMedium2" defaultPivotStyle="PivotStyleLight16"/>
  <colors>
    <mruColors>
      <color rgb="FFFF00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gan, Nicole (F&amp;C)" refreshedDate="44649.580703240739" createdVersion="7" refreshedVersion="7" minRefreshableVersion="3" recordCount="692" xr:uid="{1BF1C34B-BF39-4FDD-BDB4-F0BEB3A5D132}">
  <cacheSource type="worksheet">
    <worksheetSource ref="A1:O1588" sheet="1. Referral Details"/>
  </cacheSource>
  <cacheFields count="42">
    <cacheField name="Ref Prefix" numFmtId="0">
      <sharedItems containsBlank="1" count="6">
        <s v="SEND"/>
        <s v="PEX"/>
        <m/>
        <s v="VS"/>
        <s v="SEND "/>
        <s v="EWW"/>
      </sharedItems>
    </cacheField>
    <cacheField name="Referral Ref Number    " numFmtId="0">
      <sharedItems containsBlank="1" containsMixedTypes="1" containsNumber="1" containsInteger="1" minValue="108" maxValue="683"/>
    </cacheField>
    <cacheField name="Date Referral Arrived in APDS Inbox" numFmtId="0">
      <sharedItems containsDate="1" containsBlank="1" containsMixedTypes="1" minDate="2020-02-13T00:00:00" maxDate="2022-03-26T00:00:00"/>
    </cacheField>
    <cacheField name="Referrer" numFmtId="0">
      <sharedItems containsBlank="1"/>
    </cacheField>
    <cacheField name="District, County Wide or OOC _x000a_(1 of 10)" numFmtId="0">
      <sharedItems containsBlank="1"/>
    </cacheField>
    <cacheField name="Locality/Area of Education Provision" numFmtId="0">
      <sharedItems containsBlank="1"/>
    </cacheField>
    <cacheField name="Licence Holder" numFmtId="0">
      <sharedItems containsBlank="1"/>
    </cacheField>
    <cacheField name="STUD ID and Initials" numFmtId="0">
      <sharedItems containsBlank="1" containsMixedTypes="1" containsNumber="1" containsInteger="1" minValue="496163" maxValue="1114493" count="478">
        <s v="684508"/>
        <s v="999910"/>
        <s v="583865 / 655396"/>
        <s v="619487_x000a_JB"/>
        <s v="577976"/>
        <s v="692108_x000a_RH"/>
        <s v="997425"/>
        <s v="1004033_x000a_PC"/>
        <s v="5838665 / 655396"/>
        <s v="791665_x000a_FG"/>
        <s v="606747_x000a_AR"/>
        <s v="612999_x000a_CS-M"/>
        <s v="897970_x000a_TP"/>
        <s v="797601_x000a_CS-B"/>
        <s v="1000949_x000a_HO"/>
        <s v="680639_x000a_LN"/>
        <s v="795344_x000a_LS-B"/>
        <s v="663548_x000a_LB"/>
        <s v="663648_x000a_LB"/>
        <s v="747669_x000a_RR"/>
        <s v="619200_x000a_BP"/>
        <s v="797601_x000a_CSB"/>
        <m/>
        <s v="612711_x000a_KD"/>
        <s v="Multiple"/>
        <s v="61211"/>
        <s v="663648_x000a_CB"/>
        <s v="591020_x000a_V-ML"/>
        <s v="796144_x000a_GS"/>
        <s v="990095_x000a_CL"/>
        <s v="591020_x000a_V-M L "/>
        <s v="592742_x000a_LJ"/>
        <s v="627618_x000a_CP"/>
        <s v="933915_x000a_AB"/>
        <s v="1006986_x000a_GD"/>
        <s v="629894_x000a_JW"/>
        <s v="875247_x000a_PP"/>
        <s v="728055_x000a_MR"/>
        <s v="792615_x000a_HL"/>
        <s v="593868_x000a_SC"/>
        <s v="706026 _x000a_RG"/>
        <s v="593868_x000a_RS"/>
        <s v="720389_x000a_CT"/>
        <s v="665586_x000a_MH"/>
        <s v="Multiple "/>
        <s v="1007815_x000a_DG"/>
        <s v="583206_x000a_EM"/>
        <s v="821333_x000a_LH"/>
        <s v="1008096_x000a_CS"/>
        <s v="N/A"/>
        <s v="639895_x000a_OS"/>
        <s v="694486_x000a_TB"/>
        <s v="610179_x000a_E-LP"/>
        <s v="671691_x000a_LG"/>
        <s v="722251_x000a_GL"/>
        <s v="610179_x000a_EL-P"/>
        <s v="995827_x000a_TF"/>
        <s v="614505_x000a_J-L T"/>
        <s v="932465_x000a_CN"/>
        <s v="821024_x000a_SO"/>
        <s v="640811_x000a_MC"/>
        <s v="694486 _x000a_TB"/>
        <s v="694885_x000a_TV"/>
        <s v="688049_x000a_CW"/>
        <s v="638716_x000a_WH"/>
        <s v="776009 _x000a_JD"/>
        <s v="1020618_x000a_JW_x000a_"/>
        <s v="875247_x000a_PP_x000a_"/>
        <s v="606837 _x000a_DR"/>
        <s v="628195_x000a_LM"/>
        <s v="1013134_x000a_ZG"/>
        <s v="797601 _x000a_CB"/>
        <s v="937661_x000a_AH"/>
        <s v="937661 _x000a_AH"/>
        <s v="938023 _x000a_AG"/>
        <s v="938023 _x000a_AG "/>
        <s v="606657_x000a_JL"/>
        <s v="663648_x000a_OS"/>
        <s v="1022149_x000a_PA"/>
        <s v="1022119_x000a_BA"/>
        <s v="663648_x000a_CB_x000a_"/>
        <s v="723537_x000a_AB"/>
        <s v="797601_x000a_CB"/>
        <s v="723537 _x000a_AB"/>
        <s v="636060_x000a_PF"/>
        <s v="651314 _x000a_OW"/>
        <s v="614393_x000a_CH"/>
        <s v="645133_x000a_EM"/>
        <s v="863910 _x000a_BC"/>
        <s v="786724_x000a_SM"/>
        <s v="719045_x000a_CH"/>
        <s v="794173_x000a_KA"/>
        <s v="723434_x000a_FM"/>
        <s v="797601_x000a_CS"/>
        <s v="640869_x000a_DF_x000a_"/>
        <s v="606837_x000a_DR"/>
        <s v="565749_x000a_CH"/>
        <s v="603934_x000a_LJ"/>
        <s v="619200_x000a_JA"/>
        <s v="754164_x000a_MD"/>
        <s v="605834_x000a_SS-O"/>
        <s v="878422_x000a_A-I S"/>
        <s v="932390_x000a_DP"/>
        <s v="587977_x000a_HU"/>
        <s v="564562_x000a_SB-P"/>
        <s v="635923_x000a_TS"/>
        <s v="813574_x000a_BC-F"/>
        <s v="1021327_x000a_JA"/>
        <s v="740530_x000a_IM"/>
        <s v="1028052_x000a_SA"/>
        <s v="640844_x000a_AE"/>
        <s v="596644_x000a_MQ"/>
        <s v="1021983_x000a_JP"/>
        <s v="1028175_x000a_DE"/>
        <s v="736603_x000a_RJ"/>
        <s v="769842_x000a_LS"/>
        <s v="1027778_x000a_JA"/>
        <s v="597490_x000a_NF"/>
        <s v="624340_x000a_G-M B"/>
        <s v="564562_x000a_S B-P"/>
        <s v="707149_x000a_LD"/>
        <s v="905337_x000a_LS"/>
        <s v="664614_x000a_LB"/>
        <s v="725032_x000a_JZ"/>
        <s v="808211_x000a_JH"/>
        <s v="662442_x000a_DS"/>
        <s v="646606_x000a_TW"/>
        <s v="624340_x000a_G M-B"/>
        <s v="615149_x000a_DS"/>
        <s v="605423_x000a_DP_x000a_"/>
        <s v="560194_x000a_A L-T_x000a_"/>
        <s v="863910_x000a_BV"/>
        <s v="Not on Capita as new to country"/>
        <s v="767965_x000a_WB-H"/>
        <s v="695228  _x000a_LR"/>
        <s v="645220_x000a_JK"/>
        <s v="1037658_x000a_HJ"/>
        <s v="696200_x000a_RR"/>
        <s v="574331_x000a_AW"/>
        <s v="705210_x000a_SJ"/>
        <s v="937064_x000a_MH-S"/>
        <s v="637130_x000a_MC"/>
        <s v="1035857_x000a_MR"/>
        <s v="1035854  _x000a_ PR"/>
        <s v="1040441_x000a_HR"/>
        <s v="654022_x000a_ER"/>
        <s v="1030038_x000a_DH"/>
        <s v="1007685_x000a_SR-T"/>
        <s v="758190_x000a_LD"/>
        <s v="697620_x000a_BH"/>
        <s v="652709 _x000a_PG"/>
        <s v="583110_x000a_FM"/>
        <s v="603737_x000a_KB"/>
        <s v="666384_x000a_AP"/>
        <s v="746417_x000a_NG"/>
        <s v="688234_x000a_MF"/>
        <s v="1015228_x000a_JL"/>
        <s v="637883_x000a_CJ"/>
        <s v="920034_x000a_CA"/>
        <s v="680123_x000a_MB"/>
        <s v="623228_x000a_KM"/>
        <s v="697780_x000a_TG"/>
        <s v="1031096_x000a_DY"/>
        <s v="625800_x000a_KH"/>
        <s v="1037739_x000a_J-LP"/>
        <s v="636884_x000a_BW"/>
        <s v="855688_x000a_ST"/>
        <s v="725032 _x000a_JZ"/>
        <s v="1015757_x000a_JW"/>
        <s v="668912 _x000a_ HG"/>
        <s v="667332_x000a_MF-M"/>
        <s v="1024564_x000a_DB"/>
        <s v="640119  _x000a_EC"/>
        <s v="750696_x000a_AT"/>
        <s v="903930_x000a_AB"/>
        <s v="623637_x000a_JA"/>
        <s v="1045166 _x000a_DB"/>
        <s v="656712_x000a_KT"/>
        <s v="1003234 _x000a_MJJ"/>
        <s v="686726_x000a_DC"/>
        <s v="569105_x000a_JB (L)"/>
        <s v="624340_x000a_G-MB"/>
        <s v="699637 _x000a_LH"/>
        <s v="624340_x000a_GB"/>
        <s v="616467_x000a_LP"/>
        <s v="639873_x000a_S-LM"/>
        <s v="632413_x000a_GC"/>
        <s v="796023 _x000a_MH"/>
        <s v="705208_x000a_IJ"/>
        <s v="623085_x000a_FM"/>
        <s v="1048870_x000a_BR-M"/>
        <s v="699637_x000a_ LH"/>
        <s v="624340 _x000a_GMB"/>
        <s v="628164_x000a_MA"/>
        <s v="740448_x000a_TF"/>
        <s v="635853_x000a_LF"/>
        <s v="1036019 _x000a_EL"/>
        <s v="646241_x000a_OM-G"/>
        <s v="726142_x000a_PS"/>
        <s v="1030619 _x000a_EL"/>
        <s v="1043778_x000a_SN"/>
        <s v="815537 _x000a_BrB"/>
        <s v="624558_x000a_IJ"/>
        <s v="614505_x000a_J-LT"/>
        <s v="794973_x000a_DS"/>
        <s v="654431_x000a_JF"/>
        <s v="856582 _x000a_ JJS"/>
        <s v="787745  _x000a_HB"/>
        <s v="732390_x000a_JC"/>
        <s v="685931_x000a_FO'B"/>
        <s v="622506_x000a_BB"/>
        <s v="763214 _x000a_TG"/>
        <s v="693261_x000a_JH"/>
        <s v="1052176_x000a_TD"/>
        <s v="706463_x000a_NC"/>
        <s v="794297 _x000a_ LP"/>
        <s v="NA"/>
        <s v="624260_x000a_MH-F"/>
        <s v="749599_x000a_VS"/>
        <s v="629909_x000a_LA"/>
        <s v="1032642_x000a_BW"/>
        <s v="653414_x000a_JF"/>
        <s v="622634_x000a_FL"/>
        <s v="624917_x000a_DT"/>
        <s v="708843_x000a_HH"/>
        <s v="672987_x000a_EW"/>
        <s v="605404_x000a_GT"/>
        <s v="800467_x000a_BB"/>
        <s v="641364_x000a_MP"/>
        <s v="705763_x000a_EM"/>
        <s v="744580_x000a_TP"/>
        <s v="637331_x000a_SC"/>
        <s v="605091_x000a_RW"/>
        <s v="831535 _x000a_JR"/>
        <s v="774084 _x000a_TF"/>
        <s v="620046  _x000a_TR"/>
        <s v="615191_x000a_RP"/>
        <s v="1059936_x000a_TM"/>
        <s v="1059355_x000a_RC"/>
        <s v="625373_x000a_CH"/>
        <s v="754201_x000a_C"/>
        <s v="734613  _x000a_NC"/>
        <s v="603496_x000a_LC"/>
        <s v="736725_x000a_PA"/>
        <s v="705631_x000a_ JN"/>
        <s v="659203_x000a_HC"/>
        <s v="840055_x000a_TB"/>
        <s v="705631_x000a_JN"/>
        <s v="651257_x000a_TA_x000a_"/>
        <s v="1014449_x000a_LD"/>
        <s v="1064196_x000a_NU"/>
        <s v="699565_x000a_BS"/>
        <s v="700962_x000a_JO"/>
        <s v="768501_x000a_SB"/>
        <s v="880804_x000a_IM"/>
        <s v="1065834_x000a_ZS"/>
        <s v="647091_x000a_FA"/>
        <s v="632841_x000a_AF"/>
        <s v="1060819_x000a_CD"/>
        <s v="587343_x000a_IH"/>
        <s v="725806_x000a_GW"/>
        <s v="More than 1 child "/>
        <s v="1066327 _x000a_JR"/>
        <s v="651217_x000a_TA"/>
        <s v="873895_x000a_ES"/>
        <s v="928030_x000a_SO'H"/>
        <s v="783028_x000a_DW"/>
        <s v="1068597_x000a_LH"/>
        <s v="1068807_x000a_MP-B"/>
        <s v="640628_x000a_LW"/>
        <s v="908878_x000a_AL"/>
        <s v="1058206_x000a_RW"/>
        <s v="614708_x000a_EW"/>
        <s v="570427_x000a_DW"/>
        <s v="764200_x000a_OU"/>
        <s v="1066866_x000a_HL"/>
        <s v="626505_x000a_BH"/>
        <s v="1069284_x000a_AC"/>
        <s v="1069839_x000a_SW"/>
        <s v="778621_x000a_AG"/>
        <s v="1065647_x000a_JG"/>
        <s v="676485_x000a_EH"/>
        <s v="693792_x000a_OW"/>
        <s v="856743_x000a_HL"/>
        <s v="635548_x000a_CS"/>
        <s v="811429_x000a_CO"/>
        <s v="1072077_x000a_KH"/>
        <s v="596644_x000a_JQ"/>
        <s v="1073830_x000a_KM"/>
        <s v="639557_x000a_AJ"/>
        <s v="690548_x000a_DR"/>
        <s v="763936_x000a_TJW"/>
        <s v="768484_x000a_IT"/>
        <s v="640129_x000a_AG"/>
        <s v="718496_x000a_JH"/>
        <s v="1073178_x000a_HG"/>
        <s v="752188_x000a_CL"/>
        <s v="723895_x000a_LH"/>
        <s v="807882_x000a_LL"/>
        <s v="605573_x000a_MB"/>
        <s v="769297_x000a_BC"/>
        <s v="623738_x000a_JP"/>
        <s v="768472_x000a_JL"/>
        <s v="1062720_x000a_PM"/>
        <s v="659655_x000a_RG"/>
        <s v="1074492_x000a_DT"/>
        <s v="993806_x000a_WH"/>
        <s v="649184_x000a_CW"/>
        <s v="682116_x000a_CB"/>
        <s v="682722_x000a_LL"/>
        <s v="1069288_x000a_SC"/>
        <s v="519107_x000a_CT"/>
        <s v="812820_x000a_MH"/>
        <s v="650726_x000a_RI"/>
        <s v="722316_x000a_CC"/>
        <s v="950928_x000a_HF"/>
        <s v="635470_x000a_CD"/>
        <s v="1074174_x000a_LS"/>
        <s v="1083368_x000a_AD"/>
        <s v="926059_x000a_BT"/>
        <s v="664963_x000a_JB"/>
        <s v="1081681_x000a_RW"/>
        <s v="1067423_x000a_ES"/>
        <s v="1070083_x000a_IB"/>
        <s v="652894_x000a_ZR"/>
        <s v="791113_x000a_HG"/>
        <s v="640119_x000a_EC"/>
        <s v="695853_x000a_TG"/>
        <s v="689465_x000a_DS"/>
        <s v="1088267_x000a_RL"/>
        <s v="988015_x000a_FP"/>
        <s v="661110_x000a_RA"/>
        <s v="1083450_x000a_JB"/>
        <s v="659578_x000a_JG"/>
        <s v="564562 SB-P"/>
        <s v="686726 DC"/>
        <s v="698482 JJ"/>
        <s v="715320_x000a_JR"/>
        <s v="797970_x000a_LG"/>
        <s v="641790 AR"/>
        <s v="1066392 RB"/>
        <s v="1066821 TB"/>
        <s v="1081243 JK"/>
        <s v="483953 EW"/>
        <s v="646399 CM"/>
        <s v="679690 KB"/>
        <s v="729425 RT"/>
        <s v="686521 RW"/>
        <s v="719757 MB"/>
        <s v="673206 AMG_x000a_711501 TMG"/>
        <s v="736189 TC"/>
        <s v="605573 MB"/>
        <s v="687681 CS"/>
        <s v="667871 MB"/>
        <s v="675605 LB"/>
        <s v="661610 KP"/>
        <s v="various"/>
        <s v="605423 DP"/>
        <s v=" 636692 HW"/>
        <s v="744430 ES"/>
        <s v="683460 GD"/>
        <s v="616454 HLT"/>
        <s v="878422 AIS"/>
        <s v="604576 JL"/>
        <s v="741988 VF"/>
        <s v="903930 AB"/>
        <s v="624917 DT"/>
        <s v="793757 MG"/>
        <s v="844233 MG"/>
        <s v="740530 IM"/>
        <s v="693972 OW"/>
        <n v="903972"/>
        <n v="672277"/>
        <n v="626505"/>
        <n v="1064196"/>
        <n v="684014"/>
        <n v="732524"/>
        <n v="800028"/>
        <n v="821333"/>
        <n v="829500"/>
        <n v="1066392"/>
        <n v="903930"/>
        <n v="682116"/>
        <n v="783830"/>
        <n v="659569"/>
        <n v="680907"/>
        <n v="1091797"/>
        <n v="737852"/>
        <n v="659740"/>
        <n v="710031"/>
        <n v="942631"/>
        <n v="725781"/>
        <n v="703832"/>
        <n v="764200"/>
        <n v="993806"/>
        <n v="910860"/>
        <n v="1094664"/>
        <n v="906498"/>
        <n v="780388"/>
        <n v="685931"/>
        <n v="711017"/>
        <n v="652709"/>
        <n v="720701"/>
        <n v="1068615"/>
        <n v="851027"/>
        <n v="707537"/>
        <n v="1096752"/>
        <n v="1097872"/>
        <n v="795692"/>
        <n v="732103"/>
        <n v="759852"/>
        <n v="763080"/>
        <n v="705832"/>
        <n v="734106"/>
        <n v="753840"/>
        <n v="927190"/>
        <n v="706365"/>
        <n v="688004"/>
        <n v="1055326"/>
        <n v="684225"/>
        <n v="1094670"/>
        <n v="696283"/>
        <n v="675862"/>
        <n v="680476"/>
        <n v="829082"/>
        <n v="731194"/>
        <n v="694298"/>
        <n v="984815"/>
        <n v="724574"/>
        <n v="1096220"/>
        <n v="675367"/>
        <n v="707428"/>
        <n v="724754"/>
        <n v="935308"/>
        <n v="679913"/>
        <n v="730079"/>
        <n v="659579"/>
        <n v="740683"/>
        <n v="962925"/>
        <n v="680046"/>
        <n v="1111537"/>
        <n v="496163"/>
        <n v="567879"/>
        <n v="1103565"/>
        <n v="694057"/>
        <n v="691525"/>
        <n v="714184"/>
        <n v="794541"/>
        <n v="783587"/>
        <n v="1110695"/>
        <n v="847650"/>
        <n v="711563"/>
        <n v="1099295"/>
        <n v="689482"/>
        <n v="688797"/>
        <n v="715498"/>
        <n v="790798"/>
        <n v="699234"/>
        <n v="675485"/>
        <n v="682051"/>
        <n v="670699"/>
        <n v="1089065"/>
        <n v="681617"/>
        <n v="778768"/>
        <n v="711797"/>
        <n v="699423"/>
        <n v="807994"/>
        <n v="729899"/>
        <n v="711501"/>
        <n v="1114251"/>
        <n v="734613"/>
        <n v="684263"/>
        <n v="714103"/>
        <n v="692810"/>
        <n v="1113082"/>
        <n v="791257"/>
        <n v="711889"/>
        <n v="1114493"/>
      </sharedItems>
    </cacheField>
    <cacheField name="Quarterly Period (in which the contract is awarded)" numFmtId="0">
      <sharedItems containsBlank="1" count="17">
        <s v="Year 1 (Qtr 1) 01.09.18 - 30.11.18 "/>
        <s v="Year 1 (Qtr 2) 01.12.18 - 28.02.19"/>
        <s v="Year 1 (Qtr 3) 01.03.19 - 31.05.19"/>
        <s v="Year 1 (Qtr 4) 01.06.19 - 31.08.19"/>
        <s v="Year 2 (Qtr 1) 01.09.19 - 30.11.19 "/>
        <s v="Year 2 (Qtr 2) 01.12.19 - 29.02.20"/>
        <s v="Year 2 (Qtr 3) 01.03.20 - 31.05.20"/>
        <s v="Year 2 (Qtr 4) 01.06.20 - 31.08.20"/>
        <s v="Year 3 (Qtr 1) 01.09.20 - 30.11.20 "/>
        <s v="Year 3 (Qtr 2) 01.12.20 - 28.02.21"/>
        <s v="Year 3 (Qtr 3) 01.03.21 - 31.05.21"/>
        <s v="Year 3 (Qtr 4) 01.06.21 - 31.08.21"/>
        <s v="Year 4 (Qtr 1) 01.09.21 - 30.11.21 "/>
        <s v="Year 4 (Qtr 2) 01.12.21 - 28.02.22"/>
        <s v="Year 4 (Qtr 3) 01.03.22 - 01.05.22"/>
        <s v="Year 7 (Qtr 3) 01.03.25 - 01.05.25"/>
        <m/>
      </sharedItems>
    </cacheField>
    <cacheField name="Lot" numFmtId="0">
      <sharedItems containsBlank="1"/>
    </cacheField>
    <cacheField name="Description (Procedure, Location, Pattern and Total Hours)" numFmtId="0">
      <sharedItems containsBlank="1" longText="1"/>
    </cacheField>
    <cacheField name="Call off sent out _x000a_Date" numFmtId="0">
      <sharedItems containsDate="1" containsBlank="1" containsMixedTypes="1" minDate="2016-11-06T00:00:00" maxDate="2022-03-29T00:00:00"/>
    </cacheField>
    <cacheField name="Call off sent out Time" numFmtId="164">
      <sharedItems containsDate="1" containsBlank="1" containsMixedTypes="1" minDate="1899-12-30T01:30:00" maxDate="1900-01-14T05:02:24"/>
    </cacheField>
    <cacheField name="Closing Date" numFmtId="0">
      <sharedItems containsDate="1" containsBlank="1" containsMixedTypes="1" minDate="2018-09-25T00:00:00" maxDate="2022-04-05T00:00:00"/>
    </cacheField>
    <cacheField name="Closing Time" numFmtId="0">
      <sharedItems containsDate="1" containsBlank="1" containsMixedTypes="1" minDate="1899-12-30T23:00:00" maxDate="1899-12-30T23:59:00"/>
    </cacheField>
    <cacheField name="A (Awarded) or W (Withdrawn)" numFmtId="0">
      <sharedItems containsBlank="1" count="4">
        <s v="W"/>
        <s v="A"/>
        <s v="W "/>
        <m/>
      </sharedItems>
    </cacheField>
    <cacheField name="Planned Contract Start Date " numFmtId="0">
      <sharedItems containsDate="1" containsBlank="1" containsMixedTypes="1" minDate="2018-09-01T00:00:00" maxDate="2022-04-26T00:00:00" count="270">
        <s v="Withdrawn - Did not commence as parent went for a Personal Budget. "/>
        <s v="Referral never came through to be processed, so number not used. "/>
        <s v="Withdrawn  19/10/2018 as only received 1 bid which was unsuccessful"/>
        <s v="Withdrawn as no responses."/>
        <d v="2018-09-01T00:00:00"/>
        <s v="Withdrawn as did not want Virtual provision."/>
        <d v="2018-10-15T00:00:00"/>
        <s v="Withdrawn as child moved to Blackpool. "/>
        <d v="2018-10-22T00:00:00"/>
        <s v="Withdrawn as provider did not submit ITT questionnaire. Emailed LM. "/>
        <s v="Withdrawn as neither provider was suitable (Laura Mosley)"/>
        <s v="Withdrawn as responded to wrong referral. "/>
        <s v="Withdrawn as unsuccessful as score too low and only 1 bid. "/>
        <d v="2018-11-05T00:00:00"/>
        <s v="Withdrawn as no responses received. "/>
        <s v="Withdrawn as low score and only 1 bid."/>
        <s v="Withdrawn as a new referral put through for a different lot. "/>
        <d v="2018-11-19T00:00:00"/>
        <d v="2018-11-15T00:00:00"/>
        <s v="Withdrawn as no bids."/>
        <s v="19/11/18 and the 23/11/2018"/>
        <m/>
        <s v="Withdrawn no reply from providers  "/>
        <s v="Withdrawn as Bespoke did not get a chance to bid as ITT pre-clarification not answered before referral closed. "/>
        <s v="Provision not suitable"/>
        <s v="Withdrawn provision not suitable "/>
        <d v="2018-11-26T00:00:00"/>
        <d v="2018-12-01T00:00:00"/>
        <d v="2018-11-12T00:00:00"/>
        <s v="Withdrawn as a school placement found at Longdon Hall Park."/>
        <s v="Withdrawn as duplicate to PEX0054 not needed."/>
        <s v="Withdrawn as no responses"/>
        <s v="Withdrawn as provider could not meet the required hours. "/>
        <d v="2018-11-20T00:00:00"/>
        <d v="2018-12-03T00:00:00"/>
        <d v="2018-12-10T00:00:00"/>
        <d v="2019-01-07T00:00:00"/>
        <s v="Withdrawn as did not want online provision"/>
        <s v="Duplicate to PEX0055 not needed"/>
        <s v="WITHDRAWN incorrect form sent in by referrer"/>
        <s v="Terminated contract"/>
        <d v="2018-12-17T00:00:00"/>
        <s v="No reply from providers "/>
        <d v="2019-01-08T00:00:00"/>
        <s v="Withdrawn - No Financial Approval"/>
        <d v="2018-12-14T00:00:00"/>
        <d v="2019-01-14T00:00:00"/>
        <d v="2019-02-04T00:00:00"/>
        <s v="Withdrawn"/>
        <s v="No one bidded - withdrawn and re input "/>
        <d v="2019-01-21T00:00:00"/>
        <d v="2019-02-01T00:00:00"/>
        <s v="no one bidded- withdrawn and will be re input"/>
        <d v="2019-01-28T00:00:00"/>
        <d v="2019-02-11T00:00:00"/>
        <s v="Withdrawn as same provider  bid for the two lots. "/>
        <s v="Withdrawn as no responses from provider"/>
        <s v="Withdrawn as no responses from providers"/>
        <d v="2019-02-25T00:00:00"/>
        <d v="2019-02-06T00:00:00"/>
        <s v="Not applicable provider "/>
        <s v="25/0/2019"/>
        <s v="Decided at APP not to go forward"/>
        <d v="2019-03-11T00:00:00"/>
        <s v="Withdrawn, no bids"/>
        <d v="2019-04-29T00:00:00"/>
        <s v="Withdrawn as scoring too low to accept"/>
        <d v="2019-03-18T00:00:00"/>
        <d v="2019-03-25T00:00:00"/>
        <s v="No suitable responses from providers"/>
        <s v="Withdrawn as provision has been found in the PRU"/>
        <s v="Withdrawn due to duplication of PEX133"/>
        <d v="2019-04-01T00:00:00"/>
        <s v="Withdrawn as no bids. "/>
        <d v="2019-04-13T00:00:00"/>
        <d v="2019-04-08T00:00:00"/>
        <s v="Withdrawn - no bids"/>
        <s v="Withdrawn as going to the Bridge. "/>
        <s v="No bids"/>
        <s v="No responses"/>
        <s v="No Responses "/>
        <s v="no longer required"/>
        <d v="2019-09-01T00:00:00"/>
        <d v="2019-05-13T00:00:00"/>
        <s v="No bids received"/>
        <s v="withdrawn no responses"/>
        <d v="2019-06-05T00:00:00"/>
        <d v="2019-05-07T00:00:00"/>
        <s v="withdrawn no longer required"/>
        <d v="2019-05-06T00:00:00"/>
        <d v="2019-05-20T00:00:00"/>
        <d v="2019-05-28T00:00:00"/>
        <d v="2019-06-01T00:00:00"/>
        <d v="2019-06-03T00:00:00"/>
        <d v="2019-06-10T00:00:00"/>
        <s v="no financial approval"/>
        <s v="empty folder"/>
        <d v="2019-06-26T00:00:00"/>
        <d v="2019-06-17T00:00:00"/>
        <d v="2019-06-19T00:00:00"/>
        <s v="Withdrawn as AP no longer required at NH's request"/>
        <d v="2019-07-12T00:00:00"/>
        <s v="Duplicate"/>
        <d v="2019-06-20T00:00:00"/>
        <d v="2019-06-24T00:00:00"/>
        <d v="2019-09-02T00:00:00"/>
        <d v="2019-07-15T00:00:00"/>
        <d v="2019-09-03T00:00:00"/>
        <d v="2019-09-04T00:00:00"/>
        <s v="Pupil move"/>
        <s v="Only 1 bid from Bespoke but exceeded the stated mileage of 15 miles"/>
        <d v="2019-09-16T00:00:00"/>
        <s v="Provider withdrawn as too far away"/>
        <d v="2019-10-01T00:00:00"/>
        <d v="2019-09-26T00:00:00"/>
        <d v="2019-09-23T00:00:00"/>
        <s v="MB sent ot LM but not had a response back.  Moved to Withdrawn by LC due to timescale"/>
        <d v="2019-09-30T00:00:00"/>
        <s v="Not evaluated as proviison not suitable "/>
        <d v="2019-10-21T00:00:00"/>
        <s v="Bids not successful "/>
        <d v="2019-10-14T00:00:00"/>
        <d v="2019-10-07T00:00:00"/>
        <d v="2019-10-16T00:00:00"/>
        <d v="2019-10-04T00:00:00"/>
        <d v="2019-10-18T00:00:00"/>
        <s v="Distance too far for the family"/>
        <d v="2019-10-23T00:00:00"/>
        <s v="not approved"/>
        <s v="School placed found "/>
        <s v=";."/>
        <d v="2019-11-04T00:00:00"/>
        <d v="2019-11-11T00:00:00"/>
        <s v="recorded as W due to timescale now no longer appropriate.23.12.19"/>
        <s v="Only 1 bid and  not successful "/>
        <d v="2019-11-18T00:00:00"/>
        <d v="2019-11-25T00:00:00"/>
        <d v="2019-11-13T00:00:00"/>
        <d v="2019-12-02T00:00:00"/>
        <s v="No reponses "/>
        <d v="2019-12-09T00:00:00"/>
        <d v="2019-12-16T00:00:00"/>
        <s v="max budget not included in referral"/>
        <d v="2020-01-06T00:00:00"/>
        <d v="2019-01-06T00:00:00"/>
        <d v="2020-01-08T00:00:00"/>
        <d v="2020-01-13T00:00:00"/>
        <d v="2020-01-29T00:00:00"/>
        <d v="2020-01-20T00:00:00"/>
        <d v="2020-01-18T00:00:00"/>
        <d v="2020-01-27T00:00:00"/>
        <d v="2020-02-03T00:00:00"/>
        <d v="2020-02-24T00:00:00"/>
        <d v="2020-02-10T00:00:00"/>
        <s v="LC agreed that this can be withdrawn"/>
        <d v="2020-02-25T00:00:00"/>
        <d v="2020-03-02T00:00:00"/>
        <s v="Young person has secured a placement in school"/>
        <d v="2020-03-09T00:00:00"/>
        <d v="2020-03-16T00:00:00"/>
        <s v="Alternative arrangements are being made"/>
        <d v="2020-03-23T00:00:00"/>
        <d v="2020-04-20T00:00:00"/>
        <d v="2020-03-30T00:00:00"/>
        <d v="2020-03-25T00:00:00"/>
        <s v="No online resources available so tuition could not proceed"/>
        <d v="2020-04-06T00:00:00"/>
        <d v="2020-06-01T00:00:00"/>
        <d v="2020-05-04T00:00:00"/>
        <d v="2020-05-11T00:00:00"/>
        <s v="No responses - to be resubmitted"/>
        <s v="Never awarded"/>
        <s v="Provision  provided by Notts council"/>
        <d v="2020-09-02T00:00:00"/>
        <d v="2020-09-03T00:00:00"/>
        <d v="2020-07-01T00:00:00"/>
        <d v="2020-09-07T00:00:00"/>
        <d v="2020-09-01T00:00:00"/>
        <d v="2020-09-14T00:00:00"/>
        <d v="2020-09-21T00:00:00"/>
        <d v="2020-09-28T00:00:00"/>
        <d v="2020-10-05T00:00:00"/>
        <d v="2020-11-16T00:00:00"/>
        <d v="2020-10-12T00:00:00"/>
        <d v="2020-11-02T00:00:00"/>
        <s v="JQ has secured a place at school"/>
        <d v="2020-11-09T00:00:00"/>
        <s v="Withdrawn as referral form is to be updated with additional information."/>
        <d v="2020-11-23T00:00:00"/>
        <d v="2021-01-01T00:00:00"/>
        <d v="2020-11-30T00:00:00"/>
        <d v="2020-12-07T00:00:00"/>
        <d v="2020-12-02T00:00:00"/>
        <d v="2020-12-01T00:00:00"/>
        <d v="2020-12-14T00:00:00"/>
        <d v="2021-01-04T00:00:00"/>
        <s v="Replaced by SEND457 - more responses required"/>
        <s v="AP no longer required"/>
        <d v="2021-01-29T00:00:00"/>
        <d v="2021-01-18T00:00:00"/>
        <d v="2021-01-25T00:00:00"/>
        <d v="2021-02-08T00:00:00"/>
        <d v="2021-02-22T00:00:00"/>
        <d v="2021-03-01T00:00:00"/>
        <d v="2021-03-16T00:00:00"/>
        <d v="2021-03-15T00:00:00"/>
        <d v="2021-03-22T00:00:00"/>
        <d v="2021-04-19T00:00:00"/>
        <d v="2021-04-26T00:00:00"/>
        <d v="2021-05-04T00:00:00"/>
        <d v="2021-09-01T00:00:00"/>
        <d v="2021-05-10T00:00:00"/>
        <d v="2021-05-17T00:00:00"/>
        <d v="2021-05-24T00:00:00"/>
        <d v="2021-06-07T00:00:00"/>
        <s v="YP Moved back to his home LA"/>
        <d v="2021-09-06T00:00:00"/>
        <d v="2021-06-28T00:00:00"/>
        <s v="Wrong Dates by Keyworker"/>
        <d v="2021-06-23T00:00:00"/>
        <d v="2021-07-05T00:00:00"/>
        <d v="2021-07-07T00:00:00"/>
        <d v="2021-07-12T00:00:00"/>
        <d v="2021-09-02T00:00:00"/>
        <s v="No longer needed due to EWW506 covering tuition"/>
        <s v="Staying with current provider"/>
        <s v="Going with Lot 2 "/>
        <s v="One submission Disqualified"/>
        <s v="No attachment on response"/>
        <d v="2021-09-13T00:00:00"/>
        <d v="2021-09-15T00:00:00"/>
        <d v="2021-09-27T00:00:00"/>
        <d v="2021-09-20T00:00:00"/>
        <d v="2021-10-11T00:00:00"/>
        <d v="2021-09-23T00:00:00"/>
        <d v="2021-10-04T00:00:00"/>
        <d v="2021-10-01T00:00:00"/>
        <d v="2021-10-18T00:00:00"/>
        <d v="2021-11-01T00:00:00"/>
        <d v="2021-09-09T00:00:00"/>
        <d v="2021-11-08T00:00:00"/>
        <d v="2021-11-22T00:00:00"/>
        <d v="2021-11-15T00:00:00"/>
        <d v="2021-12-08T00:00:00"/>
        <d v="2021-11-30T00:00:00"/>
        <d v="2021-12-06T00:00:00"/>
        <d v="2021-11-29T00:00:00"/>
        <d v="2021-12-01T00:00:00"/>
        <d v="2022-01-04T00:00:00"/>
        <d v="2021-12-13T00:00:00"/>
        <d v="2022-01-10T00:00:00"/>
        <d v="2022-01-17T00:00:00"/>
        <s v="Only responder score too low"/>
        <d v="2022-01-24T00:00:00"/>
        <d v="2022-01-31T00:00:00"/>
        <d v="2022-02-07T00:00:00"/>
        <d v="2022-02-09T00:00:00"/>
        <d v="2022-02-14T00:00:00"/>
        <d v="2022-02-28T00:00:00"/>
        <d v="2022-03-01T00:00:00"/>
        <d v="2022-03-07T00:00:00"/>
        <s v="Only responder not met criteria"/>
        <d v="2022-03-14T00:00:00"/>
        <d v="2022-03-28T00:00:00"/>
        <d v="2022-03-08T00:00:00"/>
        <d v="2022-03-21T00:00:00"/>
        <s v="No Rsponses"/>
        <d v="2022-04-25T00:00:00"/>
        <d v="2022-04-04T00:00:00"/>
        <d v="2022-04-08T00:00:00"/>
      </sharedItems>
    </cacheField>
    <cacheField name="Planned Contract End Date" numFmtId="0">
      <sharedItems containsDate="1" containsBlank="1" containsMixedTypes="1" minDate="2002-02-18T00:00:00" maxDate="2023-06-25T00:00:00"/>
    </cacheField>
    <cacheField name="Actual Contract Start Date" numFmtId="0">
      <sharedItems containsDate="1" containsBlank="1" containsMixedTypes="1" minDate="2018-10-01T00:00:00" maxDate="2022-03-29T00:00:00"/>
    </cacheField>
    <cacheField name="Actual Contract End Date" numFmtId="0">
      <sharedItems containsDate="1" containsBlank="1" containsMixedTypes="1" minDate="2018-06-28T00:00:00" maxDate="2023-06-25T00:00:00"/>
    </cacheField>
    <cacheField name="Call Off Award or Extension Letter Sent out on" numFmtId="0">
      <sharedItems containsDate="1" containsBlank="1" containsMixedTypes="1" minDate="2018-10-16T00:00:00" maxDate="2022-03-25T00:00:00"/>
    </cacheField>
    <cacheField name="Call Off Award or Extension Letter Returned" numFmtId="0">
      <sharedItems containsDate="1" containsBlank="1" containsMixedTypes="1" minDate="2018-02-22T00:00:00" maxDate="2022-03-25T00:00:00"/>
    </cacheField>
    <cacheField name="Total Cost of the Contract (£)" numFmtId="0">
      <sharedItems containsString="0" containsBlank="1" containsNumber="1" minValue="328.8" maxValue="379498.5"/>
    </cacheField>
    <cacheField name="Supplier Name" numFmtId="0">
      <sharedItems containsBlank="1" count="32">
        <m/>
        <s v="Nacro"/>
        <s v="Innovating Minds CIC"/>
        <s v="National Teaching &amp; Advisory Service"/>
        <s v="Reflective School Support"/>
        <s v="Eagle's Nest Project"/>
        <s v="Cicely Haughton School"/>
        <s v="Nisai"/>
        <s v="Alpha Learning Staffordshire Ltd"/>
        <s v="Chuckle Productions Ltd "/>
        <s v="Bright Sparks Tuition"/>
        <s v="Chase Aqua Rural Enterprise CIC"/>
        <s v="Burton Albion Community Trust"/>
        <s v="Bespoke Training &amp; Education"/>
        <s v="BESTuition"/>
        <s v="Cornerpost Education Centre"/>
        <s v="Targeted Provision Ltd"/>
        <s v="Sporting Stars Academy"/>
        <s v="Chuckle Productions Ltd"/>
        <s v="The Haven School "/>
        <s v="Remedy Education Limited"/>
        <s v="E.Quality Training"/>
        <s v="Winchmore Tutors Ltd"/>
        <s v="1st Staff"/>
        <s v="JP Alternative Education Ltd"/>
        <s v="New Leaf AP"/>
        <s v="Phoenix U16 Independent School"/>
        <s v="HRPE"/>
        <s v="Visionary Individual Pathways Ltd"/>
        <s v="HRPE Education "/>
        <s v="AIM CIC"/>
        <s v="Targeted Provision"/>
      </sharedItems>
    </cacheField>
    <cacheField name="Supplier Address " numFmtId="0">
      <sharedItems containsBlank="1"/>
    </cacheField>
    <cacheField name="DUNS Number of Supplier" numFmtId="0">
      <sharedItems containsBlank="1" containsMixedTypes="1" containsNumber="1" containsInteger="1" minValue="0" maxValue="235030744"/>
    </cacheField>
    <cacheField name="Lot Description" numFmtId="0">
      <sharedItems containsBlank="1" containsMixedTypes="1" containsNumber="1" containsInteger="1" minValue="0" maxValue="0"/>
    </cacheField>
    <cacheField name="Other EU member states" numFmtId="0">
      <sharedItems containsBlank="1"/>
    </cacheField>
    <cacheField name="Other EU Non member states" numFmtId="0">
      <sharedItems containsBlank="1"/>
    </cacheField>
    <cacheField name="Small or Medium-sized Enterprise (SME) or a Voluntary Community and Social Enterprise (VCSE)?" numFmtId="0">
      <sharedItems containsBlank="1"/>
    </cacheField>
    <cacheField name="No. of Responses Received" numFmtId="0">
      <sharedItems containsBlank="1" containsMixedTypes="1" containsNumber="1" containsInteger="1" minValue="0" maxValue="7"/>
    </cacheField>
    <cacheField name="Date of Contract Award" numFmtId="0">
      <sharedItems containsDate="1" containsBlank="1" containsMixedTypes="1" minDate="1900-01-12T00:00:00" maxDate="2022-03-25T00:00:00"/>
    </cacheField>
    <cacheField name="Contract Start Date " numFmtId="0">
      <sharedItems containsDate="1" containsBlank="1" containsMixedTypes="1" minDate="1899-12-30T00:00:00" maxDate="2022-03-29T00:00:00"/>
    </cacheField>
    <cacheField name="Contract End date  " numFmtId="0">
      <sharedItems containsDate="1" containsBlank="1" containsMixedTypes="1" minDate="1899-12-30T00:00:00" maxDate="2023-07-22T00:00:00"/>
    </cacheField>
    <cacheField name="Hourly Rate" numFmtId="0">
      <sharedItems containsBlank="1" containsMixedTypes="1" containsNumber="1" minValue="18" maxValue="43544"/>
    </cacheField>
    <cacheField name="Extension Cost Only and period " numFmtId="0">
      <sharedItems containsBlank="1" longText="1"/>
    </cacheField>
    <cacheField name="Contract Variations (Not extensions) eg early termination, reduction in hrs" numFmtId="0">
      <sharedItems containsBlank="1" longText="1"/>
    </cacheField>
    <cacheField name="My Finance PO Raised?" numFmtId="0">
      <sharedItems containsBlank="1"/>
    </cacheField>
    <cacheField name="EOTAS Spread sheet updated?" numFmtId="0">
      <sharedItems containsBlank="1"/>
    </cacheField>
    <cacheField name="Capita One updated with school history" numFmtId="0">
      <sharedItems containsBlank="1"/>
    </cacheField>
    <cacheField name="Capita One updated with Panel 34" numFmtId="0">
      <sharedItems containsBlank="1"/>
    </cacheField>
    <cacheField name="Capita One updated with Provis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cketts, Paula (C&amp;F)" refreshedDate="45275.68838472222" createdVersion="8" refreshedVersion="8" minRefreshableVersion="3" recordCount="129" xr:uid="{9794A70E-49F5-4783-95EC-14929D407FE5}">
  <cacheSource type="worksheet">
    <worksheetSource ref="C6:C135" sheet="Transformed Data"/>
  </cacheSource>
  <cacheFields count="1">
    <cacheField name="Field1" numFmtId="0">
      <sharedItems containsString="0" containsBlank="1" containsNumber="1" minValue="990" maxValue="13800" count="52">
        <m/>
        <n v="5850"/>
        <n v="9000"/>
        <n v="3900"/>
        <n v="3300"/>
        <n v="6270"/>
        <n v="6000"/>
        <n v="3600"/>
        <n v="990"/>
        <n v="8175"/>
        <n v="2860"/>
        <n v="7700"/>
        <n v="4290"/>
        <n v="7040"/>
        <n v="4400"/>
        <n v="1800"/>
        <n v="4680"/>
        <n v="7012.5"/>
        <n v="3510"/>
        <n v="4824"/>
        <n v="9100"/>
        <n v="3240"/>
        <n v="3168"/>
        <n v="1320"/>
        <n v="2100"/>
        <n v="4320"/>
        <n v="2016"/>
        <n v="4080"/>
        <n v="6432"/>
        <n v="11408"/>
        <n v="9840"/>
        <n v="1170"/>
        <n v="9384"/>
        <n v="4550"/>
        <n v="11040"/>
        <n v="7800"/>
        <n v="2880"/>
        <n v="11600"/>
        <n v="13800"/>
        <n v="10400"/>
        <n v="6600"/>
        <n v="4160"/>
        <n v="3120"/>
        <n v="2808"/>
        <n v="6624"/>
        <n v="3520"/>
        <n v="7316"/>
        <n v="4248"/>
        <n v="3960"/>
        <n v="2640"/>
        <n v="2420"/>
        <n v="194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92">
  <r>
    <x v="0"/>
    <s v="0001"/>
    <s v="Not Recorded"/>
    <s v="Debbie Nye"/>
    <s v="Stafford"/>
    <s v="Stafford"/>
    <s v="VA"/>
    <x v="0"/>
    <x v="0"/>
    <s v="Lot 3"/>
    <s v="Standard Award Procedure_x000a_Locality: Stafford/Stone                                                 Number of Places:    1                                                Session Pattern:   4 days per week                              Total Hours:         680       "/>
    <d v="2018-09-18T00:00:00"/>
    <d v="1900-01-09T07:12:00"/>
    <d v="2018-09-25T00:00:00"/>
    <d v="1899-12-30T23:59:00"/>
    <x v="0"/>
    <x v="0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s v="0002"/>
    <s v="Not Recorded"/>
    <s v="Lucy Morris"/>
    <m/>
    <m/>
    <s v="VA"/>
    <x v="1"/>
    <x v="0"/>
    <m/>
    <s v="[Standard] Award Procedure_x000a_Locality: Stafford                                                Number of Places:                                                    Session Pattern:                               Total Hours:         "/>
    <m/>
    <m/>
    <m/>
    <m/>
    <x v="0"/>
    <x v="1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003"/>
    <s v="Not Recorded"/>
    <s v="Laura Moseley"/>
    <s v="Cannock"/>
    <s v="Cannock"/>
    <s v="GJ"/>
    <x v="2"/>
    <x v="0"/>
    <s v="Lot 1"/>
    <s v="Standard Award Procedure_x000a_Locality: Cannock                                                Number of Places: 2                                               Session Pattern: 3 hours per day / 5 days a week                                                Total Hours: 540     "/>
    <d v="2018-09-27T00:00:00"/>
    <d v="1899-12-30T10:00:00"/>
    <s v="04/10/2018 re-sent to panel 11/10/18"/>
    <d v="1899-12-30T23:59:00"/>
    <x v="0"/>
    <x v="2"/>
    <m/>
    <m/>
    <m/>
    <m/>
    <m/>
    <m/>
    <x v="0"/>
    <m/>
    <m/>
    <m/>
    <m/>
    <m/>
    <m/>
    <m/>
    <m/>
    <m/>
    <m/>
    <m/>
    <m/>
    <m/>
    <s v="N/A"/>
    <s v="N/A"/>
    <m/>
    <m/>
    <m/>
  </r>
  <r>
    <x v="1"/>
    <s v="0004"/>
    <s v="Not Recorded"/>
    <s v="Laura Moseley"/>
    <s v="Cannock"/>
    <s v="Cannock"/>
    <s v="GJ"/>
    <x v="2"/>
    <x v="0"/>
    <s v="Lot 2"/>
    <s v="Standard Award Procedure_x000a_Locality: Cannock                                                Number of Places: 2                                               Session Pattern: 3 hours per day / 5 days a week                                                Total Hours: 510"/>
    <d v="2018-10-04T00:00:00"/>
    <d v="1899-12-30T14:41:00"/>
    <d v="2018-10-11T00:00:00"/>
    <d v="1899-12-30T23:59:00"/>
    <x v="0"/>
    <x v="3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005"/>
    <s v="Not Recorded"/>
    <s v="Lisa Wood"/>
    <s v="Moorlands"/>
    <s v="Moorlands"/>
    <s v="GJ"/>
    <x v="3"/>
    <x v="0"/>
    <s v="Lot 1"/>
    <s v="Standard Award Procedure_x000a_Locality: Moorlands / Cheadle                                                Number of Places: 1                                                                                  Total Hours: Up to 25 hours         "/>
    <s v="called lisa 11.10.18 to see if she wants this going out again"/>
    <m/>
    <s v="Lisa replied and asked that we withdraw this referral 11/10/18"/>
    <m/>
    <x v="0"/>
    <x v="3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006"/>
    <s v="Not Recorded"/>
    <s v="Lisa Wood"/>
    <s v="Moorlands"/>
    <s v="Moorlands"/>
    <s v="GJ"/>
    <x v="3"/>
    <x v="0"/>
    <s v="Lot 2"/>
    <s v="Standard Award Procedure_x000a_Locality: Moorlands / Cheadle                                                Number of Places: 1                                                                                  Total Hours: Up to 25 hours         "/>
    <d v="2018-09-26T00:00:00"/>
    <d v="1899-12-30T11:45:00"/>
    <d v="2018-10-03T00:00:00"/>
    <d v="1899-12-30T23:59:00"/>
    <x v="1"/>
    <x v="4"/>
    <d v="2019-06-01T00:00:00"/>
    <d v="2018-10-01T00:00:00"/>
    <d v="2019-06-01T00:00:00"/>
    <d v="2018-10-16T00:00:00"/>
    <d v="2018-10-22T00:00:00"/>
    <n v="16200"/>
    <x v="1"/>
    <s v="46 Loman Street  _x000a_London _x000a_ SE1 0EH"/>
    <s v="227026259_x000a_variation returned 04/01/2019"/>
    <s v="Lot 2 Part Time Alternative Education Provision"/>
    <s v="No"/>
    <s v="No"/>
    <s v="No"/>
    <n v="4"/>
    <d v="2018-10-16T00:00:00"/>
    <d v="2018-10-22T00:00:00"/>
    <d v="2019-06-28T00:00:00"/>
    <n v="18"/>
    <m/>
    <s v="04.01.2019 Variation letter sent.  Original hours miscalculated at 900 where actual figure is 293 hours.  Original contract value was £16,200 when actual contract value should have been £5,274.  Same start and end dates within variation."/>
    <s v="Yes"/>
    <s v="Yes"/>
    <s v="Yes"/>
    <s v="Yes"/>
    <s v="Yes"/>
  </r>
  <r>
    <x v="1"/>
    <s v="0007"/>
    <s v="Not Recorded"/>
    <s v="Lisa Wood"/>
    <s v="Moorlands"/>
    <s v="Moorlands"/>
    <s v="GJ"/>
    <x v="3"/>
    <x v="0"/>
    <s v="Lot 4"/>
    <s v="Standard Award Procedure_x000a_Locality: Moorlands / Cheadle                                                Number of Places: 1                                                                                  Total Hours: Up to 25 hours         "/>
    <d v="2018-09-26T00:00:00"/>
    <d v="1899-12-30T11:55:00"/>
    <d v="2018-10-03T00:00:00"/>
    <d v="1899-12-30T23:59:00"/>
    <x v="1"/>
    <x v="4"/>
    <d v="2019-06-01T00:00:00"/>
    <d v="2018-10-01T00:00:00"/>
    <d v="2018-12-01T00:00:00"/>
    <d v="2018-10-18T00:00:00"/>
    <d v="2018-10-20T00:00:00"/>
    <n v="2700"/>
    <x v="2"/>
    <s v="10 Victoria Road  _x000a_Sutton Coldfield _x000a_ England  _x000a_B72 1SY"/>
    <n v="221557545"/>
    <s v="Lot 4 Complementary Provision  "/>
    <s v="No"/>
    <s v="No"/>
    <s v="No"/>
    <n v="1"/>
    <d v="2018-10-20T00:00:00"/>
    <d v="2018-12-04T00:00:00"/>
    <d v="2019-07-01T00:00:00"/>
    <n v="175"/>
    <m/>
    <m/>
    <s v="Yes"/>
    <s v="Yes"/>
    <s v="Yes"/>
    <s v="Yes "/>
    <s v="Yes"/>
  </r>
  <r>
    <x v="0"/>
    <s v="0008"/>
    <s v="Not Recorded"/>
    <s v="Debbie Nye"/>
    <s v="East Staffs"/>
    <s v="Uttoxeter"/>
    <s v="VA"/>
    <x v="4"/>
    <x v="0"/>
    <s v="Lot 1"/>
    <s v="Standard Award Procedure_x000a_Locality: Near to Uttoxeter                                        Number of Places:    1                                                Session Pattern:   4 day provision - 16 hours per week                                    Total Hours:   480      "/>
    <d v="2018-09-26T00:00:00"/>
    <d v="1900-01-13T10:48:00"/>
    <d v="2018-10-03T00:00:00"/>
    <d v="1899-12-30T23:59:00"/>
    <x v="0"/>
    <x v="5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s v="0009"/>
    <s v="Not Recorded"/>
    <s v="Amy Challinor"/>
    <s v="Cannock"/>
    <s v="Cannock"/>
    <s v="VA"/>
    <x v="5"/>
    <x v="0"/>
    <s v="Lot 3"/>
    <s v="Emergency Award Procedure_x000a_Locality: CanNock                                         Number of Places: 1                                                 Session Pattern: 2 hours per day Mon to Fri                          _x000a_Total Hours:    90     "/>
    <d v="2018-10-02T00:00:00"/>
    <d v="1900-01-09T06:00:00"/>
    <d v="2018-10-03T00:00:00"/>
    <d v="1899-12-30T23:59:00"/>
    <x v="1"/>
    <x v="6"/>
    <d v="2018-11-30T00:00:00"/>
    <d v="2018-10-15T00:00:00"/>
    <d v="2018-11-30T00:00:00"/>
    <d v="2018-10-18T00:00:00"/>
    <d v="2018-10-22T00:00:00"/>
    <n v="3900"/>
    <x v="3"/>
    <s v="Dean Row Court_x000a_Summerfields Village Centre_x000a_Dean Row Road_x000a_Wilmslow_x000a_SK9 2TB_x000a__x000a_"/>
    <n v="235030744"/>
    <s v="Lot 3 Tutoring"/>
    <s v="No"/>
    <s v="No"/>
    <s v="Yes"/>
    <n v="3"/>
    <d v="2018-10-18T00:00:00"/>
    <d v="2018-10-15T00:00:00"/>
    <d v="2018-11-30T00:00:00"/>
    <n v="65"/>
    <m/>
    <m/>
    <s v="Yes"/>
    <s v="Yes"/>
    <s v="Yes"/>
    <s v="Yes"/>
    <s v="Yes"/>
  </r>
  <r>
    <x v="0"/>
    <s v="0010"/>
    <s v="Not Recorded"/>
    <s v="Julie Holmes"/>
    <m/>
    <s v="Newcastle/Moorlands"/>
    <s v="VA"/>
    <x v="6"/>
    <x v="0"/>
    <s v="Lot 3"/>
    <s v="Emergency Award Procedure_x000a_Locality: Newcastle/Moorlands                                      Number of Places: 1                                                 Session Pattern: 2 hrs per day x 5 = 10hrs per week.                          _x000a_Total Hours:   100 "/>
    <d v="2018-10-01T00:00:00"/>
    <d v="1900-01-13T03:50:24"/>
    <d v="2018-10-02T00:00:00"/>
    <d v="1899-12-30T23:59:00"/>
    <x v="0"/>
    <x v="7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s v="0011"/>
    <s v="Not Recorded"/>
    <s v="Amy Challinor"/>
    <m/>
    <s v="Rugeley"/>
    <s v="VA"/>
    <x v="7"/>
    <x v="0"/>
    <s v="Lot 3"/>
    <s v="Emergency Award Procedure_x000a_Locality: Rugeley                                      Number of Places: 1                                                 Session Pattern: 2 hrs per day x 5 = 10hrs per week.  Mon-Fri                        _x000a_Total Hours:   90 "/>
    <d v="2018-10-03T00:00:00"/>
    <d v="1899-12-30T12:00:00"/>
    <d v="2018-10-04T00:00:00"/>
    <d v="1899-12-30T23:59:00"/>
    <x v="1"/>
    <x v="8"/>
    <d v="2018-12-21T00:00:00"/>
    <d v="2018-10-22T00:00:00"/>
    <d v="2018-12-21T00:00:00"/>
    <d v="2018-10-17T00:00:00"/>
    <d v="2018-10-22T00:00:00"/>
    <n v="5200"/>
    <x v="3"/>
    <s v="Dean Row Court_x000a_Summerfields Village Centre_x000a_Dean Row Road_x000a_Wilmslow_x000a_SK9 2TB_x000a__x000a_"/>
    <n v="235030744"/>
    <s v="Lot 3 Tutoring"/>
    <s v="No"/>
    <s v="No"/>
    <s v="Yes"/>
    <n v="3"/>
    <d v="2018-10-17T00:00:00"/>
    <d v="2018-10-22T00:00:00"/>
    <d v="2018-12-21T00:00:00"/>
    <n v="65"/>
    <s v="1st ext 07/01/19 to 01/03/19 £4,550.00_x000a__x000a_2nd ext 01/03/19 to 12/04/19 £3,900.00_x000a__x000a_3rd ext 29/04/19 to 28/06/19 £5,070.00"/>
    <m/>
    <s v="Yes"/>
    <s v="Yes"/>
    <s v="Yes"/>
    <s v="Yes"/>
    <s v="Yes"/>
  </r>
  <r>
    <x v="1"/>
    <s v="0012"/>
    <s v="Not Recorded"/>
    <s v="Laura Moseley"/>
    <s v="Cannock"/>
    <s v="Cannock"/>
    <s v="GJ"/>
    <x v="8"/>
    <x v="0"/>
    <s v="Lot 1"/>
    <s v="Standard Award Procedure_x000a_Locality: Cannock                                                Number of Places: 2                                               Session Pattern: 3 hours per day / 5 days a week                                                Total Hours: 840"/>
    <d v="2018-10-04T00:00:00"/>
    <d v="1899-12-30T12:45:00"/>
    <d v="2018-10-19T00:00:00"/>
    <d v="1899-12-30T23:59:00"/>
    <x v="0"/>
    <x v="9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013"/>
    <s v="Not Recorded"/>
    <s v="Laura Moseley"/>
    <s v="Cannock"/>
    <s v="Cannock"/>
    <s v="GJ"/>
    <x v="8"/>
    <x v="0"/>
    <s v="Lot 4"/>
    <s v="Standard Award Procedure_x000a_Locality: Cannock                                                Number of Places: 2                                               Session Pattern: 3 hours per day / 5 days a week                                                Total Hours: 510"/>
    <d v="2018-10-04T00:00:00"/>
    <d v="1899-12-30T12:51:00"/>
    <d v="2018-10-11T00:00:00"/>
    <d v="1899-12-30T23:59:00"/>
    <x v="0"/>
    <x v="10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s v="0014"/>
    <s v="Not Recorded"/>
    <s v="Laura Moseley"/>
    <s v="South Staffs"/>
    <s v="South Staffs"/>
    <s v="LH"/>
    <x v="9"/>
    <x v="0"/>
    <s v="Lot 4"/>
    <s v="Standard Award Procedure_x000a_Locality: Perton                                                Number of Places: 1                                               Session Pattern: 2 hours per day for 5 days a week                                                Total Hours: 90"/>
    <d v="2018-10-04T00:00:00"/>
    <d v="1899-12-30T15:46:00"/>
    <d v="2018-10-11T00:00:00"/>
    <d v="1899-12-30T23:59:00"/>
    <x v="0"/>
    <x v="11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015"/>
    <s v="Not Recorded"/>
    <s v="Laura Moseley"/>
    <s v="South Staffs"/>
    <s v="South Staffs"/>
    <s v="VA"/>
    <x v="9"/>
    <x v="0"/>
    <s v="Lot 2"/>
    <s v="Standard Award Procedure_x000a_Locality: Perton                                                Number of Places: 1                                               Session Pattern: 2 hours per day for 5 days a week                                                Total Hours: 90"/>
    <d v="2018-10-05T00:00:00"/>
    <d v="1900-01-08T13:12:00"/>
    <d v="2018-10-12T00:00:00"/>
    <d v="1899-12-30T23:59:00"/>
    <x v="0"/>
    <x v="12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s v="0016"/>
    <s v="Not Recorded"/>
    <s v="Alison Holloway"/>
    <m/>
    <s v="Newcastle/Moorlands"/>
    <s v="VA"/>
    <x v="10"/>
    <x v="0"/>
    <s v="Lot 3"/>
    <s v="Emergency Award Procedure_x000a_Locality: Newcastle/Moorlands                                                Number of Places: 1                                               Session Pattern: 2 hours per day for 5 days a week, Mon to Fri                                          Total Hours: 290"/>
    <d v="2018-10-10T00:00:00"/>
    <d v="1900-01-10T00:00:00"/>
    <d v="2018-10-12T00:00:00"/>
    <d v="1899-12-30T23:59:00"/>
    <x v="1"/>
    <x v="13"/>
    <d v="2019-06-29T00:00:00"/>
    <d v="2018-11-05T00:00:00"/>
    <s v="29/06/2019_x000a_Contract terminated 01/02/19"/>
    <d v="2018-10-30T00:00:00"/>
    <d v="2018-10-31T00:00:00"/>
    <n v="17550"/>
    <x v="3"/>
    <s v="Dean Row Court_x000a_Summerfields Village Centre_x000a_Dean Row Road_x000a_Wilmslow_x000a_SK9 2TB_x000a__x000a_"/>
    <n v="235030744"/>
    <s v="Lot 3 Tutoring"/>
    <s v="No"/>
    <s v="No"/>
    <s v="Yes"/>
    <n v="1"/>
    <d v="2018-10-30T00:00:00"/>
    <d v="2018-11-05T00:00:00"/>
    <d v="2019-06-29T00:00:00"/>
    <n v="65"/>
    <m/>
    <s v="Terminated 01/02/2019"/>
    <s v="Yes"/>
    <s v="Yes"/>
    <s v="Yes"/>
    <s v="Yes"/>
    <s v="Yes"/>
  </r>
  <r>
    <x v="0"/>
    <s v="0017"/>
    <s v="Not Recorded"/>
    <s v="Alison Holloway"/>
    <m/>
    <s v="Newcastle/Moorlands"/>
    <s v="VA"/>
    <x v="10"/>
    <x v="0"/>
    <s v="Lot 1"/>
    <s v="Emergency Award Procedure_x000a_Locality: Newcastle/Moorlands                                          Number of Places: 1                                   Session Pattern: 5 hrs per day x 5 days per week                          _x000a_Total Hours: 675"/>
    <d v="2018-10-11T00:00:00"/>
    <d v="1899-12-30T15:00:00"/>
    <d v="2018-10-12T00:00:00"/>
    <d v="1899-12-30T23:59:00"/>
    <x v="0"/>
    <x v="14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s v="0018"/>
    <s v="Not Recorded"/>
    <s v="Alison Holloway"/>
    <m/>
    <s v="Newcastle/Moorlands"/>
    <s v="VA"/>
    <x v="11"/>
    <x v="0"/>
    <s v="Lot 3"/>
    <s v="Emergency Award Procedure_x000a_Locality: Newcastle                                          Number of Places:  1                                  Session Pattern: Mon to Fri 2 hrs per day = 10 hrs a week.                          _x000a_Total Hours: 280"/>
    <d v="2018-10-11T00:00:00"/>
    <d v="1899-12-30T15:20:00"/>
    <d v="2018-10-12T00:00:00"/>
    <d v="1899-12-30T23:59:00"/>
    <x v="1"/>
    <x v="8"/>
    <d v="2019-06-29T00:00:00"/>
    <d v="2018-10-22T00:00:00"/>
    <d v="2019-06-29T00:00:00"/>
    <d v="2018-10-19T00:00:00"/>
    <d v="2018-10-23T00:00:00"/>
    <n v="18200"/>
    <x v="3"/>
    <s v="Dean Row Court_x000a_Summerfields Village Centre_x000a_Dean Row Road_x000a_Wilmslow_x000a_SK9 2TB_x000a__x000a_"/>
    <n v="235030744"/>
    <s v="Lot 3 Tutoring"/>
    <s v="No"/>
    <s v="No"/>
    <s v="Yes"/>
    <n v="1"/>
    <d v="2018-10-19T00:00:00"/>
    <d v="2018-10-22T00:00:00"/>
    <d v="2019-06-29T00:00:00"/>
    <n v="65"/>
    <m/>
    <m/>
    <s v="Yes"/>
    <s v="Yes"/>
    <s v="Yes"/>
    <s v="Yes"/>
    <s v="Yes"/>
  </r>
  <r>
    <x v="0"/>
    <s v="0019"/>
    <s v="Not Recorded"/>
    <s v="Alison Holloway"/>
    <m/>
    <s v="Newcastle/Moorlands"/>
    <s v="VA"/>
    <x v="11"/>
    <x v="0"/>
    <s v="Lot 1"/>
    <s v="Standard Award Procedure_x000a_Locality: Newcastle                                      Number of Places:   1                              Session Pattern: Mon-Fri 5 hrs per day x 5 days = 25 hrs per week                       _x000a_Total Hours: 675"/>
    <d v="2018-10-12T00:00:00"/>
    <d v="1899-12-30T13:00:00"/>
    <d v="2018-10-19T00:00:00"/>
    <d v="1899-12-30T23:59:00"/>
    <x v="0"/>
    <x v="15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020"/>
    <s v="Not Recorded"/>
    <s v="Karen Armitt"/>
    <m/>
    <s v="Gt Wyrley"/>
    <s v="GJ"/>
    <x v="12"/>
    <x v="0"/>
    <s v="Lot 3"/>
    <s v="Emergency Award Procedure_x000a_Locality: Great Wyrley                                 Number of Places:   1                              Session Pattern: Mon-Fri 5 hrs per day x 2 days for 8 week                       _x000a_Total Hours: 80"/>
    <d v="2018-10-12T00:00:00"/>
    <d v="1899-12-30T13:34:00"/>
    <s v="16/10/2018 Sent to panel 17/10/2018"/>
    <d v="1899-12-30T23:59:00"/>
    <x v="1"/>
    <x v="8"/>
    <d v="2018-12-21T00:00:00"/>
    <d v="2018-10-22T00:00:00"/>
    <d v="2018-12-21T00:00:00"/>
    <s v="24/10/2018_x000a_09/04/2019"/>
    <d v="2018-11-07T00:00:00"/>
    <n v="4000"/>
    <x v="4"/>
    <s v="11 Ferndell Close _x000a_Cannock _x000a_Staffs _x000a_WS11 1HR"/>
    <s v="N/A"/>
    <s v="Lot 3 Tutoring"/>
    <s v="No"/>
    <s v="No"/>
    <s v="Yes"/>
    <n v="2"/>
    <d v="2018-10-24T00:00:00"/>
    <d v="2018-10-22T00:00:00"/>
    <d v="2018-12-21T00:00:00"/>
    <n v="56"/>
    <s v="1st ext 07/01/19 to 12/04/19_x000a_£7,280.00_x000a__x000a_2nd ext 29/04/19 to 24/05/19 £2,128.00_x000a__x000a_3rd ext 03/06/19 to 19/07/19 £3,920.00_x000a__x000a_4th ext 03/09/19 to 25/10/19 _x000a_£4,368.00"/>
    <m/>
    <s v="Yes"/>
    <s v="Yes"/>
    <s v="Yes"/>
    <s v="Yes"/>
    <s v="Yes"/>
  </r>
  <r>
    <x v="1"/>
    <s v="0021"/>
    <s v="Not Recorded"/>
    <s v="Karen Armitt"/>
    <s v="Stafford"/>
    <s v="Stafford"/>
    <s v="VA"/>
    <x v="13"/>
    <x v="0"/>
    <s v="Lot 1"/>
    <s v="Standard Award Procedure_x000a_Locality:  Stafford                                Number of Places: 1    _x000a_Session Pattern: 5 hrs per day/5 days per week = 30 wks and 3 days               _x000a_Total Hours: 765"/>
    <d v="2018-10-12T00:00:00"/>
    <d v="1899-12-30T14:20:00"/>
    <d v="2018-10-19T00:00:00"/>
    <d v="1899-12-30T23:59:00"/>
    <x v="0"/>
    <x v="16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s v="0022"/>
    <s v="Not Recorded"/>
    <s v="Nicola Swallow"/>
    <s v="East Staffs"/>
    <s v="Burton-upon-Trent"/>
    <s v="VA"/>
    <x v="14"/>
    <x v="0"/>
    <s v="Lot 3"/>
    <s v="Emergency Award Procedure_x000a_Locality:  Burton on Trent                           Number of Places: 1    _x000a_Session Pattern: 2 x 5 hours Mon to Fri = 10 hours               _x000a_Total Hours: 98"/>
    <d v="2018-10-16T00:00:00"/>
    <d v="1899-12-30T09:30:00"/>
    <d v="2018-10-17T00:00:00"/>
    <d v="1899-12-30T23:59:00"/>
    <x v="1"/>
    <x v="13"/>
    <d v="2018-12-21T00:00:00"/>
    <d v="2018-11-05T00:00:00"/>
    <d v="2018-12-21T00:00:00"/>
    <d v="2018-10-25T00:00:00"/>
    <d v="2018-10-30T00:00:00"/>
    <n v="8050"/>
    <x v="3"/>
    <s v="Dean Row Court  _x000a_Summerfields Village Centre _x000a_ Dean Row Road  _x000a_Wilmslow _x000a_SK9 2TB_x000a_"/>
    <n v="235030744"/>
    <s v="Lot 3 Tutoring"/>
    <s v="No"/>
    <s v="No"/>
    <s v="Yes"/>
    <n v="1"/>
    <d v="2018-10-25T00:00:00"/>
    <d v="2018-11-05T00:00:00"/>
    <d v="2018-12-21T00:00:00"/>
    <n v="65"/>
    <s v="1st ext 07/01/2019 to 03/04/2019 £12,650.00_x000a__x000a_2nd ext 04/04/2019 to 22/07/2019_x000a_£14,303.00_x000a__x000a_"/>
    <s v="Terminated 19/06/2019"/>
    <s v="Yes"/>
    <s v="Yes"/>
    <s v="Yes "/>
    <s v="Yes"/>
    <s v="Yes"/>
  </r>
  <r>
    <x v="0"/>
    <s v="0023"/>
    <s v="Not Recorded"/>
    <s v="Joanne Dodd"/>
    <m/>
    <s v="Newcastle/Moorlands"/>
    <s v="VA"/>
    <x v="15"/>
    <x v="0"/>
    <s v="Lot 3"/>
    <s v="Standard Award Procedure_x000a_Locality:  Newcastle                                 Number of Places: 1    _x000a_Session Pattern: 2 hrs Mon to Fri, max 10 hrs a week                _x000a_Total Hours: 180"/>
    <d v="2018-10-16T00:00:00"/>
    <d v="1899-12-30T12:12:00"/>
    <d v="2018-10-23T00:00:00"/>
    <d v="1899-12-30T23:59:00"/>
    <x v="1"/>
    <x v="13"/>
    <d v="2019-03-31T00:00:00"/>
    <d v="2018-11-05T00:00:00"/>
    <d v="2019-03-31T00:00:00"/>
    <d v="2018-10-31T00:00:00"/>
    <d v="2018-10-31T00:00:00"/>
    <n v="11700"/>
    <x v="3"/>
    <s v="Dean Row Court  _x000a_Summerfields Village Centre _x000a_ Dean Row Road  _x000a_Wilmslow _x000a_SK9 2TB_x000a_"/>
    <n v="235030744"/>
    <s v="Lot 3 Tutoring"/>
    <s v="No"/>
    <s v="No"/>
    <s v="Yes"/>
    <n v="2"/>
    <d v="2018-10-30T00:00:00"/>
    <d v="2018-11-05T00:00:00"/>
    <d v="2019-03-31T00:00:00"/>
    <n v="65"/>
    <m/>
    <m/>
    <s v="Yes"/>
    <s v="Yes"/>
    <s v="Yes"/>
    <s v="Yes"/>
    <s v="Yes"/>
  </r>
  <r>
    <x v="0"/>
    <s v="0024"/>
    <s v="Not Recorded"/>
    <s v="Andrea James"/>
    <s v="Stafford"/>
    <s v="Stafford"/>
    <s v="VA"/>
    <x v="16"/>
    <x v="0"/>
    <s v="Lot 3"/>
    <s v="Standard Award Procedure_x000a_Locality:  Stafford                                 Number of Places: 1    _x000a_Session Pattern: 10 hrs per week, 2 hrs per day every day Mon to Fri                _x000a_Total Hours: 80"/>
    <d v="2018-10-16T00:00:00"/>
    <d v="1899-12-30T13:15:00"/>
    <d v="2018-10-23T00:00:00"/>
    <d v="1899-12-30T23:59:00"/>
    <x v="1"/>
    <x v="17"/>
    <d v="2018-12-21T00:00:00"/>
    <d v="2018-11-19T00:00:00"/>
    <d v="2018-12-21T00:00:00"/>
    <d v="2018-11-12T00:00:00"/>
    <d v="2018-11-12T00:00:00"/>
    <n v="3250"/>
    <x v="3"/>
    <s v="Dean Row Court  _x000a_Summerfields Village Centre _x000a_ Dean Row Road  _x000a_Wilmslow _x000a_SK9 2TB_x000a_"/>
    <n v="235030744"/>
    <s v="Lot 3 Tutoring"/>
    <s v="No"/>
    <s v="No"/>
    <s v="Yes"/>
    <n v="1"/>
    <d v="2018-11-12T00:00:00"/>
    <d v="2018-11-12T00:00:00"/>
    <d v="2018-12-21T00:00:00"/>
    <n v="65"/>
    <s v="1st ext  07/01/19 to 28/06/19 _x000a_£13,650.00"/>
    <m/>
    <s v="Yes"/>
    <s v="Yes"/>
    <s v="Yes"/>
    <s v="Yes"/>
    <s v="Yes"/>
  </r>
  <r>
    <x v="1"/>
    <s v="0025"/>
    <s v="Not Recorded"/>
    <s v="Laura Moseley"/>
    <s v="South Staffs"/>
    <s v="South Staffs"/>
    <s v="VA"/>
    <x v="9"/>
    <x v="0"/>
    <s v="Lot 2"/>
    <s v="Emergency Award Procedure_x000a_Locality:  Perton                                 Number of Places: 1    _x000a_Session Pattern: 2 hrs a day for 5 days a wk.                 _x000a_Total Hours: 90"/>
    <d v="2018-10-16T00:00:00"/>
    <d v="1899-12-30T16:25:00"/>
    <d v="2018-10-17T00:00:00"/>
    <d v="1899-12-30T23:59:00"/>
    <x v="0"/>
    <x v="14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s v="0026"/>
    <s v="Not Recorded"/>
    <s v="Amy Challinor"/>
    <s v="Lichfield"/>
    <s v="Lichfield"/>
    <s v="GJ"/>
    <x v="17"/>
    <x v="0"/>
    <s v="Lot 2"/>
    <s v="Emergency Award Procedure_x000a_Locality:  Rugley                              Number of Places: 1    _x000a_Session Pattern: 2 hrs a day for 5 days a wk               _x000a_Total Hours: 90"/>
    <d v="2018-10-17T00:00:00"/>
    <d v="1899-12-30T14:18:00"/>
    <d v="2018-10-18T00:00:00"/>
    <d v="1899-12-30T23:59:00"/>
    <x v="0"/>
    <x v="14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s v="0027"/>
    <s v="Not Recorded"/>
    <s v="Amy Challinor"/>
    <s v="Lichfield"/>
    <s v="Lichfield"/>
    <s v="GJ"/>
    <x v="18"/>
    <x v="0"/>
    <s v="Lot 3"/>
    <s v="Emergency Award Procedure_x000a_Locality:  Rugley                              Number of Places: 1    _x000a_Session Pattern: 2 hrs a day for 5 days a wk               _x000a_Total Hours: 90"/>
    <d v="2018-10-17T00:00:00"/>
    <d v="1899-12-30T14:18:00"/>
    <d v="2018-10-18T00:00:00"/>
    <d v="1899-12-30T23:59:00"/>
    <x v="0"/>
    <x v="14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028"/>
    <s v="Not Recorded"/>
    <s v="Karen Armitt"/>
    <s v="South Staffs"/>
    <s v="Wombourne"/>
    <s v="VA"/>
    <x v="19"/>
    <x v="0"/>
    <s v="Lot 3"/>
    <s v="Emergency Award Procedure_x000a_Locality:  Wombourne                              Number of Places: 1    _x000a_Session Pattern: 2 hrs per day, 5 days a week.                _x000a_Total Hours: 70"/>
    <d v="2018-10-18T00:00:00"/>
    <d v="1899-12-30T16:45:00"/>
    <d v="2018-10-19T00:00:00"/>
    <d v="1899-12-30T23:59:00"/>
    <x v="0"/>
    <x v="14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028/29"/>
    <s v="Not Recorded"/>
    <s v="Karen Armitt"/>
    <s v="South Staffs"/>
    <s v="Wombourne"/>
    <s v="VA"/>
    <x v="19"/>
    <x v="0"/>
    <s v="Lot 3"/>
    <s v="Standard Award Procedure_x000a_Locality:  Wombourne                              Number of Places: 1    _x000a_Session Pattern: 2 hrs per day, 5 days a week.                _x000a_Total Hours: 70"/>
    <d v="2018-10-23T00:00:00"/>
    <d v="1899-12-30T10:45:00"/>
    <d v="2018-10-30T00:00:00"/>
    <d v="1899-12-30T23:59:00"/>
    <x v="1"/>
    <x v="18"/>
    <d v="2019-01-07T00:00:00"/>
    <d v="2018-11-15T00:00:00"/>
    <d v="2019-01-07T00:00:00"/>
    <s v="13/11/2018_x000a_"/>
    <d v="2018-11-15T00:00:00"/>
    <n v="3510"/>
    <x v="3"/>
    <s v="Dean Row Court  _x000a_Summerfields Village Centre _x000a_ Dean Row Road  _x000a_Wilmslow _x000a_SK9 2TB_x000a_"/>
    <n v="235030744"/>
    <s v="Lot 3 Tutoring"/>
    <s v="No"/>
    <s v="No"/>
    <s v="Yes"/>
    <n v="1"/>
    <d v="2018-11-13T00:00:00"/>
    <d v="2018-11-15T00:00:00"/>
    <d v="2019-01-07T00:00:00"/>
    <n v="65"/>
    <s v="_x000a_1st ext 08/01/19 to 12/04/19_x000a_£8,320.00_x000a__x000a_2nd ext 29/04/19 to 19/07/19 _x000a_£7,020.00"/>
    <s v="Terminated 01/07/2019"/>
    <s v="Yes"/>
    <s v="Yes"/>
    <s v="Yes"/>
    <s v="Yes"/>
    <s v="Yes"/>
  </r>
  <r>
    <x v="0"/>
    <s v="0030"/>
    <s v="Not Recorded"/>
    <s v="Jane Coleman"/>
    <s v="Cannock"/>
    <s v="Cannock"/>
    <s v="VA"/>
    <x v="20"/>
    <x v="0"/>
    <s v="Lot 3"/>
    <s v="Emergency Award Procedure_x000a_Locality:  CanNock                              Number of Places: 1    _x000a_Session Pattern: 2 hrs per day, 5 days a week for 6 wks.               _x000a_Total Hours: 60"/>
    <d v="2018-10-24T00:00:00"/>
    <d v="1899-12-30T15:30:00"/>
    <d v="2018-10-25T00:00:00"/>
    <d v="1899-12-30T23:59:00"/>
    <x v="1"/>
    <x v="17"/>
    <d v="2018-12-21T00:00:00"/>
    <d v="2018-11-19T00:00:00"/>
    <d v="2018-12-21T00:00:00"/>
    <d v="2018-11-14T00:00:00"/>
    <d v="2018-11-15T00:00:00"/>
    <n v="3250"/>
    <x v="3"/>
    <s v="Dean Row Court  _x000a_Summerfields Village Centre _x000a_ Dean Row Road  _x000a_Wilmslow _x000a_SK9 2TB_x000a_"/>
    <n v="235030744"/>
    <s v="Lot 3 Tutoring"/>
    <s v="No"/>
    <s v="No"/>
    <s v="Yes"/>
    <n v="1"/>
    <d v="2018-11-14T00:00:00"/>
    <d v="2018-11-19T00:00:00"/>
    <d v="2018-12-21T00:00:00"/>
    <n v="65"/>
    <s v="1st ext 07/01/19 to 18/02/19 £3,900.00_x000a__x000a_"/>
    <s v="Terminated 08/02/2019"/>
    <s v="Yes"/>
    <s v="Yes"/>
    <s v="Yes"/>
    <s v="Yes"/>
    <s v="Yes"/>
  </r>
  <r>
    <x v="0"/>
    <s v="0031"/>
    <s v="Not Recorded"/>
    <s v="Jane Coleman"/>
    <s v="Cannock"/>
    <s v="Cannock"/>
    <s v="VA"/>
    <x v="20"/>
    <x v="0"/>
    <s v="Lot 1"/>
    <s v="Emergency Award Procedure_x000a_Locality:  CanNock                              Number of Places: 1    _x000a_Session Pattern: 2 hrs per day, 5 days a week for 6 wks.               _x000a_Total Hours: 60"/>
    <d v="2018-10-24T00:00:00"/>
    <d v="1899-12-30T15:40:00"/>
    <d v="2018-10-25T00:00:00"/>
    <d v="1899-12-30T23:59:00"/>
    <x v="0"/>
    <x v="19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032"/>
    <s v="Not Recorded"/>
    <s v="Karen Armitt"/>
    <s v="Stafford"/>
    <s v="Stafford"/>
    <s v="VA"/>
    <x v="21"/>
    <x v="0"/>
    <s v="Lot 2"/>
    <s v="Standard Award Procedure_x000a_Locality:  Stafford                             Number of Places: 1    _x000a_Session Pattern: 3 hrs per day x 5 days per week = 15 hrs per week for 31 wks          _x000a_Total Hours: 465"/>
    <d v="2018-10-26T00:00:00"/>
    <d v="1899-12-30T10:55:00"/>
    <d v="2018-11-02T00:00:00"/>
    <d v="1899-12-30T23:59:00"/>
    <x v="1"/>
    <x v="20"/>
    <d v="2019-07-19T00:00:00"/>
    <d v="2018-11-19T00:00:00"/>
    <d v="2019-07-19T00:00:00"/>
    <d v="2018-11-20T00:00:00"/>
    <s v="22/11/2018 from Eagles Nest"/>
    <n v="4350"/>
    <x v="5"/>
    <s v="1 Greenvale Close_x000a_Burton on Trent_x000a_Staffs_x000a_DE15 9HJ"/>
    <s v="N/A"/>
    <s v="Lot 2 Part Time Alternative Education Provision"/>
    <s v="No"/>
    <s v="No"/>
    <s v="Yes"/>
    <n v="2"/>
    <d v="2018-11-20T00:00:00"/>
    <d v="2018-11-19T00:00:00"/>
    <s v="19/07/2019_x000a_"/>
    <n v="30"/>
    <m/>
    <m/>
    <s v="Yes"/>
    <s v="Yes"/>
    <s v="Yes"/>
    <s v="Yes"/>
    <s v="Yes"/>
  </r>
  <r>
    <x v="2"/>
    <m/>
    <m/>
    <m/>
    <m/>
    <m/>
    <m/>
    <x v="22"/>
    <x v="0"/>
    <m/>
    <m/>
    <m/>
    <m/>
    <m/>
    <m/>
    <x v="1"/>
    <x v="21"/>
    <m/>
    <d v="2018-11-23T00:00:00"/>
    <m/>
    <m/>
    <s v="20/11/2018 from NT&amp;AS"/>
    <n v="21840"/>
    <x v="3"/>
    <s v="Dean Row Court  _x000a_Summerfields Village Centre _x000a_ Dean Row Road  _x000a_Wilmslow _x000a_SK9 2TB_x000a_"/>
    <n v="235030744"/>
    <s v="Lot 2 Part Time Alternative Education Provision"/>
    <s v="No"/>
    <s v="No"/>
    <s v="Yes"/>
    <n v="2"/>
    <d v="2018-11-20T00:00:00"/>
    <d v="2018-11-23T00:00:00"/>
    <s v="19/07/2019_x000a_"/>
    <n v="65"/>
    <m/>
    <s v="Reduced to 2 hrs from the 17/12/18 to the 18/07/19. Ltr sent out to NT&amp;AS 29/01/19._x000a_Terminated 07/03/2019"/>
    <s v="Yes"/>
    <s v="Yes"/>
    <s v="Yes"/>
    <s v="Yes"/>
    <s v="Yes"/>
  </r>
  <r>
    <x v="1"/>
    <s v="0033"/>
    <s v="Not Recorded"/>
    <s v="Karen Armitt"/>
    <s v="South Staffs"/>
    <s v="Wombourne"/>
    <s v="VA"/>
    <x v="19"/>
    <x v="0"/>
    <s v="Lot 1"/>
    <s v="Standard Award Procedure_x000a_Locality:  Wombourne                             Number of Places: 1    _x000a_Session Pattern: 5 hrs per day x 5 days per week = 25 hrs per week for 7 wks          _x000a_Total Hours: 175"/>
    <d v="2018-10-26T00:00:00"/>
    <d v="1899-12-30T12:00:00"/>
    <d v="2018-11-02T00:00:00"/>
    <d v="1899-12-30T23:59:00"/>
    <x v="0"/>
    <x v="22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034"/>
    <s v="Not Recorded"/>
    <s v="Karen Armitt"/>
    <s v="South Staffs"/>
    <s v="Wombourne"/>
    <s v="VA"/>
    <x v="19"/>
    <x v="0"/>
    <s v="Lot 2"/>
    <s v="Standard Award Procedure_x000a_Locality:  Wombourne                            Number of Places: 1    _x000a_Session Pattern: 3 hrs per day x 5 days per week = 15 hrs per week for 7 wks          _x000a_Total Hours: 105"/>
    <d v="2018-10-26T00:00:00"/>
    <d v="1899-12-30T13:35:00"/>
    <d v="2018-11-02T00:00:00"/>
    <d v="1899-12-30T23:59:00"/>
    <x v="0"/>
    <x v="23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3"/>
    <s v="0035"/>
    <s v="Not Recorded"/>
    <s v="Helen Finn"/>
    <s v="Newcastle"/>
    <s v="Newcastle"/>
    <s v="GJ"/>
    <x v="23"/>
    <x v="0"/>
    <s v="Lot 1"/>
    <s v="Emergency Award Procedure_x000a_Locality:  Wombourne                            Number of Places: 1    _x000a_Session Pattern: 4 -6 hrs per day x 5 days per week for 3 weeks     _x000a_Total Hours: 60 - 90"/>
    <d v="2018-10-30T00:00:00"/>
    <d v="1899-12-30T15:00:00"/>
    <d v="2018-11-11T00:00:00"/>
    <d v="1899-12-30T23:59:00"/>
    <x v="0"/>
    <x v="22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3"/>
    <s v="0036"/>
    <s v="Not Recorded"/>
    <s v="Helen Finn"/>
    <s v="Newcastle"/>
    <s v="Newcastle"/>
    <s v="GJ"/>
    <x v="23"/>
    <x v="0"/>
    <s v="Lot 2"/>
    <s v="Emergency Award Procedure_x000a_Locality:  Wombourne                            Number of Places: 1    _x000a_Session Pattern: 4 -6 hrs per day x 5 days per week for 3 weeks     _x000a_Total Hours: 60 - 90"/>
    <d v="2018-10-30T00:00:00"/>
    <d v="1899-12-30T15:00:00"/>
    <d v="2018-11-11T00:00:00"/>
    <d v="1899-12-30T23:59:00"/>
    <x v="0"/>
    <x v="24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3"/>
    <s v="0037"/>
    <s v="Not Recorded"/>
    <s v="Helen Finn"/>
    <s v="Newcastle"/>
    <s v="Newcastle"/>
    <s v="GJ"/>
    <x v="23"/>
    <x v="0"/>
    <s v="Lot 3"/>
    <s v="Emergency Award Procedure_x000a_Locality:  Wombourne                            Number of Places: 1    _x000a_Session Pattern: 4 -6 hrs per day x 5 days per week for 3 weeks     _x000a_Total Hours: 60 - 90"/>
    <d v="2018-10-30T00:00:00"/>
    <d v="1899-12-30T15:00:00"/>
    <d v="2018-11-11T00:00:00"/>
    <d v="1899-12-30T23:59:00"/>
    <x v="0"/>
    <x v="24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3"/>
    <s v="0038"/>
    <s v="Not Recorded"/>
    <s v="Helen Finn"/>
    <s v="Newcastle"/>
    <s v="Newcastle"/>
    <s v="GJ"/>
    <x v="23"/>
    <x v="0"/>
    <s v="Lot 4"/>
    <s v="Emergency Award Procedure_x000a_Locality:  Wombourne                            Number of Places: 10_x000a_Session Pattern: 4 -6 hrs per day x 5 days per week for 3 weeks     _x000a_Total Hours: 60 - 90"/>
    <d v="2018-10-30T00:00:00"/>
    <d v="1899-12-30T15:00:00"/>
    <d v="2018-11-11T00:00:00"/>
    <d v="1899-12-30T23:59:00"/>
    <x v="0"/>
    <x v="22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3"/>
    <s v="0039"/>
    <s v="Not Recorded"/>
    <s v="Sarah Rivers"/>
    <s v="County Wide"/>
    <s v="County Wide"/>
    <s v="GJ"/>
    <x v="24"/>
    <x v="0"/>
    <s v="Lot 4"/>
    <s v="Standard Award Procedure_x000a_Locality:  County Wide                          Number of Places: 10_x000a_Session Pattern: 10 hrs per day x 5 days per week        _x000a_Total Hours: 100"/>
    <d v="2018-11-06T00:00:00"/>
    <d v="1899-12-30T10:00:00"/>
    <d v="2018-11-13T00:00:00"/>
    <d v="1899-12-30T23:59:00"/>
    <x v="0"/>
    <x v="25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3"/>
    <s v="0040"/>
    <s v="Not Recorded"/>
    <s v="Sarah Rivers"/>
    <s v="County Wide"/>
    <s v="County Wide"/>
    <s v="GJ"/>
    <x v="24"/>
    <x v="0"/>
    <s v="Lot 4"/>
    <s v="Standard Award Procedure_x000a_Locality:  County Wide                          Number of Places: 10   _x000a_Session Pattern: 10hrs per day x 5 days per week =            _x000a_Total Hours: 100"/>
    <d v="2018-11-06T00:00:00"/>
    <d v="1899-12-30T10:00:00"/>
    <d v="2018-11-13T00:00:00"/>
    <d v="1899-12-30T23:59:00"/>
    <x v="1"/>
    <x v="26"/>
    <d v="2019-07-19T00:00:00"/>
    <d v="2018-11-26T00:00:00"/>
    <d v="2019-07-19T00:00:00"/>
    <d v="2018-11-22T00:00:00"/>
    <m/>
    <n v="7000"/>
    <x v="6"/>
    <s v="Westwood Manor _x000a_ Mill Lane  _x000a_Wetley Rocks _x000a_ST9 0BX"/>
    <n v="220709030"/>
    <s v="Lot 4 Complementary Provision  "/>
    <s v="No"/>
    <s v="No"/>
    <s v="No"/>
    <n v="2"/>
    <d v="2018-11-22T00:00:00"/>
    <d v="2018-11-26T00:00:00"/>
    <d v="2019-07-19T00:00:00"/>
    <n v="70"/>
    <m/>
    <m/>
    <s v="N/A"/>
    <s v="N/A"/>
    <s v="N/A"/>
    <s v="N/A"/>
    <s v="N/A"/>
  </r>
  <r>
    <x v="3"/>
    <s v="0041"/>
    <s v="Not Recorded"/>
    <s v="Sarah Rivers"/>
    <s v="County Wide"/>
    <s v="County Wide"/>
    <s v="GJ"/>
    <x v="24"/>
    <x v="0"/>
    <s v="Lot 3"/>
    <s v="Standard Award Procedure_x000a_Locality:  County Wide                          Number of Places: 20  _x000a_Session Pattern: 10 hrs per day x 5 days per week          _x000a_Total Hours: 200"/>
    <d v="2018-11-06T00:00:00"/>
    <d v="1899-12-30T10:00:00"/>
    <d v="2018-11-13T00:00:00"/>
    <d v="1899-12-30T23:59:00"/>
    <x v="1"/>
    <x v="27"/>
    <d v="2019-07-19T00:00:00"/>
    <d v="2019-12-01T00:00:00"/>
    <d v="2019-07-19T00:00:00"/>
    <d v="2018-12-04T00:00:00"/>
    <d v="2018-12-04T00:00:00"/>
    <n v="58500"/>
    <x v="2"/>
    <s v="10 Victoria Road  _x000a_Sutton Coldfield _x000a_ England  _x000a_B72 1SY"/>
    <n v="221557545"/>
    <s v="Lot 4 Complementary Provision  "/>
    <s v="No"/>
    <s v="No"/>
    <s v="No"/>
    <n v="2"/>
    <d v="2018-12-03T00:00:00"/>
    <d v="2018-12-03T00:00:00"/>
    <d v="2019-07-19T00:00:00"/>
    <n v="225"/>
    <m/>
    <m/>
    <s v="N/A"/>
    <s v="N/A"/>
    <s v="N/A"/>
    <s v="N/A"/>
    <s v="N/A"/>
  </r>
  <r>
    <x v="3"/>
    <s v="0042"/>
    <s v="Not Recorded"/>
    <s v="Sarah Rivers"/>
    <s v="County Wide"/>
    <s v="County Wide"/>
    <s v="GJ"/>
    <x v="24"/>
    <x v="0"/>
    <s v="Lot 3"/>
    <s v="Standard Award Procedure_x000a_Locality:  County Wide                           Number of Places: 40_x000a_Session Pattern: 20 x 1 Hour per child x 40 places_x000a_Total Hours: 800"/>
    <d v="2018-11-06T00:00:00"/>
    <d v="1899-12-30T10:00:00"/>
    <d v="2018-11-13T00:00:00"/>
    <d v="1899-12-30T23:59:00"/>
    <x v="0"/>
    <x v="3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3"/>
    <s v="0043"/>
    <s v="Not Recorded"/>
    <s v="Sarah Rivers"/>
    <s v="County Wide"/>
    <s v="On Line Tuition "/>
    <s v="GJ"/>
    <x v="24"/>
    <x v="0"/>
    <s v="Lot 3"/>
    <s v="Standard Award Procedure_x000a_Locality:  On Line Tuition                            Number of Places: 36   _x000a_Session Pattern: Tuition 10 hours per focus area x 6 children per session  60 hours.  5 hours preparation and reporting per area of focus x 6 = 30 hours  _x000a_Total Hours: 90"/>
    <d v="2018-11-06T00:00:00"/>
    <d v="1899-12-30T10:00:00"/>
    <d v="2018-11-13T00:00:00"/>
    <d v="1899-12-30T23:59:00"/>
    <x v="0"/>
    <x v="3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3"/>
    <s v="0044"/>
    <s v="Not Recorded"/>
    <s v="Sarah Rivers"/>
    <s v="N/A"/>
    <s v="On Line Tuition "/>
    <s v="GJ"/>
    <x v="24"/>
    <x v="0"/>
    <s v="Lot 3"/>
    <s v="Standard Award Procedure_x000a_Locality:  On Line Tuition                         Number of Places: 6  _x000a_Session Pattern: 4 x 1 hour session for each of the 9 texts_x000a_36 hours on line tuition_x000a_18 hours preparation time including session preparation student sign up and reporting processes_x000a_Total hours 54 hours _x000a_Total Hours: 54"/>
    <d v="2018-11-06T00:00:00"/>
    <d v="1899-12-30T10:00:00"/>
    <d v="2018-11-13T00:00:00"/>
    <d v="1899-12-30T23:59:00"/>
    <x v="0"/>
    <x v="3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3"/>
    <s v="0045"/>
    <s v="Not Recorded"/>
    <s v="Helen Finn"/>
    <s v="South Staffs"/>
    <s v="Wombourne"/>
    <s v="GJ"/>
    <x v="25"/>
    <x v="0"/>
    <s v="Lot 2"/>
    <s v="Emergency Award Procedure_x000a_Locality:  Wombourne                            Number of Places: 1    _x000a_Session Pattern: 4 -6 hrs per day x 5 days per week for 3 weeks     _x000a_Total Hours: 60 "/>
    <d v="2016-11-06T00:00:00"/>
    <d v="1899-12-30T14:00:00"/>
    <d v="2018-11-08T00:00:00"/>
    <d v="1899-12-30T23:59:00"/>
    <x v="1"/>
    <x v="28"/>
    <d v="2018-11-30T00:00:00"/>
    <d v="2018-11-12T00:00:00"/>
    <d v="2018-11-30T00:00:00"/>
    <d v="2018-11-08T00:00:00"/>
    <d v="2018-11-08T00:00:00"/>
    <n v="1080"/>
    <x v="1"/>
    <s v="46 Loman Street  _x000a_London _x000a_ SE1 0EH"/>
    <n v="227026259"/>
    <s v="Lot 2 Part Time Alternative Education Provision"/>
    <s v="No"/>
    <s v="No"/>
    <s v="No"/>
    <n v="1"/>
    <d v="2018-11-09T00:00:00"/>
    <d v="2018-11-12T00:00:00"/>
    <d v="2018-11-30T00:00:00"/>
    <n v="18"/>
    <m/>
    <m/>
    <s v="N/A"/>
    <s v="N/A"/>
    <s v="N/A"/>
    <s v="N/A"/>
    <s v="N/A"/>
  </r>
  <r>
    <x v="3"/>
    <s v="0046"/>
    <s v="Not Recorded"/>
    <s v="Sally Bateman"/>
    <s v="OOC"/>
    <s v="Liverpool "/>
    <s v="GJ"/>
    <x v="24"/>
    <x v="0"/>
    <s v="Lot 3"/>
    <s v="Emergency Award Procedure_x000a_Locality:  Rainhill, Liverpool                          Number of Places: 1    _x000a_Session Pattern: 2 hrs per day Monday to Friday for 4  weeks     _x000a_Total Hours: 40"/>
    <d v="2018-11-07T00:00:00"/>
    <d v="1899-12-30T10:00:00"/>
    <d v="2018-11-09T00:00:00"/>
    <d v="1899-12-30T23:59:00"/>
    <x v="1"/>
    <x v="28"/>
    <d v="2018-12-07T00:00:00"/>
    <d v="2018-11-12T00:00:00"/>
    <d v="2018-12-07T00:00:00"/>
    <d v="2018-11-13T00:00:00"/>
    <s v="?"/>
    <n v="900"/>
    <x v="7"/>
    <s v="4 Churchill Court _x000a_58 Station Road  _x000a_North Harrow  _x000a_Middlesex  _x000a_HA2 7SA "/>
    <s v="N/A"/>
    <s v="Lot 3 Tutoring"/>
    <s v="No"/>
    <s v="No"/>
    <s v="No"/>
    <n v="2"/>
    <d v="2018-12-03T00:00:00"/>
    <d v="2018-12-03T00:00:00"/>
    <d v="2019-07-19T00:00:00"/>
    <n v="22.5"/>
    <m/>
    <m/>
    <s v="N/A"/>
    <s v="N/A"/>
    <s v="N/A"/>
    <s v="N/A"/>
    <s v="N/A"/>
  </r>
  <r>
    <x v="0"/>
    <s v="0047"/>
    <s v="Not Recorded"/>
    <s v="Amy Challinor"/>
    <s v="Lichfield"/>
    <s v="Lichfield"/>
    <s v="VA"/>
    <x v="26"/>
    <x v="0"/>
    <s v="Lot 2"/>
    <s v="Standard Award Procedure_x000a_Locality:  Rugeley                          Number of Places: 1    _x000a_Session Pattern: 5 hrs per day for 2 days a week     _x000a_Total Hours: 70"/>
    <d v="2018-11-07T00:00:00"/>
    <d v="1899-12-30T13:30:00"/>
    <d v="2018-11-14T00:00:00"/>
    <d v="1899-12-30T23:59:00"/>
    <x v="0"/>
    <x v="29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048"/>
    <s v="Not Recorded"/>
    <s v="Steph Evans"/>
    <s v="Tamworth"/>
    <s v="Tamworth"/>
    <s v="SC"/>
    <x v="27"/>
    <x v="0"/>
    <s v="Lot 2"/>
    <s v="Standard Award Procedure_x000a_Locality:  Tamworth                          Number of Places: 1    _x000a_Session Pattern: 3 hrs for 5 days   _x000a_Total Hours: 420"/>
    <d v="2018-11-13T00:00:00"/>
    <d v="1899-12-30T15:20:00"/>
    <d v="2018-11-20T00:00:00"/>
    <d v="1899-12-30T23:59:00"/>
    <x v="0"/>
    <x v="30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s v="0049"/>
    <s v="Not Recorded"/>
    <s v="Karen Armitt"/>
    <s v="South Staffs"/>
    <s v="Wombourne"/>
    <s v="VA"/>
    <x v="19"/>
    <x v="0"/>
    <s v="Lot 2"/>
    <s v="Standard Award Procedure_x000a_Locality:  Wombourne                        Number of Places: 1    _x000a_Session Pattern:   2 hrs per day for 5 day pw. _x000a_Total Hours: 50"/>
    <d v="2018-11-09T00:00:00"/>
    <d v="1899-12-30T14:55:00"/>
    <d v="2018-11-16T00:00:00"/>
    <d v="1899-12-30T23:59:00"/>
    <x v="0"/>
    <x v="31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050"/>
    <s v="Not Recorded"/>
    <s v="Karen Armitt"/>
    <s v="Stafford"/>
    <s v="Stafford"/>
    <s v="VA"/>
    <x v="28"/>
    <x v="0"/>
    <s v="Lot 3"/>
    <s v="Emergency Award Procedure_x000a_Locality:  Stafford                        Number of Places: 1    _x000a_Session Pattern:  6 hrs per day for 5 day pw. _x000a_Total Hours: 175"/>
    <d v="2018-11-09T00:00:00"/>
    <d v="1899-12-30T16:20:00"/>
    <d v="2018-11-12T00:00:00"/>
    <d v="1899-12-30T23:59:00"/>
    <x v="0"/>
    <x v="32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051"/>
    <s v="Not Recorded"/>
    <s v="Karen Armitt"/>
    <s v="Stafford"/>
    <s v="Stafford "/>
    <s v="VA"/>
    <x v="28"/>
    <x v="0"/>
    <s v="Lot 2"/>
    <s v="Emergency Award Procedure_x000a_Locality:  Stafford                        Number of Places: 1    _x000a_Session Pattern:  6 hrs per day for 5 day pw. _x000a_Total Hours: 175"/>
    <d v="2018-11-09T00:00:00"/>
    <d v="1899-12-30T16:25:00"/>
    <d v="2018-11-12T00:00:00"/>
    <d v="1899-12-30T23:59:00"/>
    <x v="0"/>
    <x v="32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052"/>
    <s v="Not Recorded"/>
    <s v="Karen Armitt"/>
    <s v="Stafford"/>
    <s v="Stafford"/>
    <s v="VA"/>
    <x v="28"/>
    <x v="0"/>
    <s v="Lot 1"/>
    <s v="Emergency Award Procedure_x000a_Locality:  Stafford                        Number of Places: 1    _x000a_Session Pattern:  6 hrs per day for 5 day pw. _x000a_Total Hours: 175"/>
    <d v="2018-11-09T00:00:00"/>
    <d v="1899-12-30T16:30:00"/>
    <d v="2018-11-12T00:00:00"/>
    <d v="1899-12-30T23:59:00"/>
    <x v="0"/>
    <x v="22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3"/>
    <s v="0053"/>
    <s v="Not Recorded"/>
    <s v="Helen Finn"/>
    <s v="Moorlands"/>
    <s v="Leek"/>
    <s v="GJ"/>
    <x v="29"/>
    <x v="0"/>
    <s v="Lot 3"/>
    <s v="Emergency Award Procedure_x000a_Locality:  Leek                        Number of Places: 1    _x000a_Session Pattern:  2 hours X 5 days per week_x000a_Total Hours: 48"/>
    <d v="2018-11-16T00:00:00"/>
    <d v="1899-12-30T10:25:00"/>
    <d v="2018-11-19T00:00:00"/>
    <d v="1899-12-30T23:59:00"/>
    <x v="1"/>
    <x v="33"/>
    <d v="2019-01-25T00:00:00"/>
    <d v="2018-11-20T00:00:00"/>
    <d v="2019-01-25T00:00:00"/>
    <d v="2018-11-19T00:00:00"/>
    <d v="2018-11-20T00:00:00"/>
    <n v="4550"/>
    <x v="3"/>
    <s v="Dean Row Court  _x000a_Summerfields Village Centre _x000a_Dean Row Road  _x000a_Wilmslow _x000a_SK9 2TB"/>
    <n v="235030744"/>
    <s v="Lot 3 Tutoring"/>
    <s v="No"/>
    <s v="No"/>
    <s v="Yes"/>
    <n v="1"/>
    <d v="2018-11-20T00:00:00"/>
    <d v="2018-11-20T00:00:00"/>
    <d v="2019-01-25T00:00:00"/>
    <n v="65"/>
    <s v="£1,950.00_x000a_25/01/19 to 15/02/19_x000a_Ext to be withdrawn as not engaging._x000a_"/>
    <m/>
    <s v="N/A"/>
    <s v="N/A"/>
    <s v="N/A"/>
    <s v="N/A"/>
    <s v="N/A"/>
  </r>
  <r>
    <x v="1"/>
    <s v="0054"/>
    <s v="Not Recorded"/>
    <s v="Laura Moseley"/>
    <s v="Stafford"/>
    <s v="Stafford"/>
    <s v="SC"/>
    <x v="30"/>
    <x v="0"/>
    <s v="Lot 3"/>
    <s v="Emergency Award Procedure_x000a_Locality:  Stafford                        Number of Places: 1    _x000a_Session Pattern:  3 hours X 5 per week_x000a_Total Hours:  357"/>
    <d v="2018-11-16T00:00:00"/>
    <d v="1900-01-11T07:12:00"/>
    <d v="2018-11-19T00:00:00"/>
    <d v="1899-12-30T23:59:00"/>
    <x v="1"/>
    <x v="34"/>
    <d v="2019-06-28T00:00:00"/>
    <d v="2018-12-03T00:00:00"/>
    <d v="2018-06-28T00:00:00"/>
    <d v="2018-11-23T00:00:00"/>
    <d v="2018-11-23T00:00:00"/>
    <n v="20706"/>
    <x v="4"/>
    <s v="11 Ferndell Close _x000a_Cannock _x000a_Staffs _x000a_WS11 1HR"/>
    <s v="N/A"/>
    <s v="Lot 3 Tutoring"/>
    <s v="No"/>
    <s v="No"/>
    <s v="Yes"/>
    <n v="2"/>
    <d v="2018-11-23T00:00:00"/>
    <d v="2018-12-03T00:00:00"/>
    <d v="2019-06-28T00:00:00"/>
    <n v="58"/>
    <m/>
    <m/>
    <s v="Yes"/>
    <s v="Yes"/>
    <s v="Yes"/>
    <s v="Yes "/>
    <s v="Yes"/>
  </r>
  <r>
    <x v="1"/>
    <s v="0055"/>
    <s v="Not Recorded"/>
    <s v="Lynn Sheldon"/>
    <s v="Newcastle"/>
    <s v="Audley"/>
    <s v="SC"/>
    <x v="31"/>
    <x v="0"/>
    <s v="Lot 2"/>
    <s v="Standard Award Procedure_x000a_Locality:  Audley                      Number of Places: 1    _x000a_Session Pattern: 5hrs for 3 days   _x000a_Total Hours: 372"/>
    <d v="2018-11-21T00:00:00"/>
    <s v="14.00pm"/>
    <d v="2018-11-28T00:00:00"/>
    <d v="1899-12-30T23:59:00"/>
    <x v="1"/>
    <x v="35"/>
    <d v="2019-06-28T00:00:00"/>
    <d v="2018-12-10T00:00:00"/>
    <d v="2019-06-28T00:00:00"/>
    <d v="2018-12-03T00:00:00"/>
    <d v="2018-12-20T00:00:00"/>
    <n v="6696"/>
    <x v="8"/>
    <s v="Gitana Street  _x000a_Hanley  _x000a_Stoke on Trent  _x000a_Staffordshire  _x000a_ST1 1DY"/>
    <s v="N/A"/>
    <s v="Lot 2 Part Time Alternative Education Provision"/>
    <s v="No"/>
    <s v="No"/>
    <s v="Yes"/>
    <n v="3"/>
    <d v="2018-12-03T00:00:00"/>
    <d v="2018-12-10T00:00:00"/>
    <d v="2019-06-28T00:00:00"/>
    <n v="18"/>
    <m/>
    <m/>
    <s v="Yes"/>
    <s v="Yes"/>
    <s v="Yes"/>
    <s v="Yes "/>
    <s v="Yes"/>
  </r>
  <r>
    <x v="0"/>
    <s v="0055"/>
    <s v="Not Recorded"/>
    <s v="Catherine Bridgman"/>
    <s v="Tamworth"/>
    <s v="Tamworth"/>
    <s v="VA"/>
    <x v="32"/>
    <x v="1"/>
    <s v="Lot 3"/>
    <s v="Emergency Award Procedure_x000a_Locality:  Tamworth                      Number of Places: 1    _x000a_Session Pattern: 2 hours per day, Mon to Fri   _x000a_Total Hours: 80"/>
    <d v="2018-11-19T00:00:00"/>
    <s v="14:00pm"/>
    <d v="2018-11-20T00:00:00"/>
    <d v="1899-12-30T23:59:00"/>
    <x v="1"/>
    <x v="36"/>
    <d v="2019-03-08T00:00:00"/>
    <d v="2019-01-07T00:00:00"/>
    <d v="2019-03-08T00:00:00"/>
    <d v="2018-12-17T00:00:00"/>
    <d v="2018-12-18T00:00:00"/>
    <n v="5200"/>
    <x v="3"/>
    <s v="Dean Row Court   Dean Row Road  Wilmslow, Cheshire  SK9 2TB"/>
    <n v="235030744"/>
    <s v="Lot 3 Tutoring"/>
    <s v="No"/>
    <s v="No"/>
    <s v="Yes"/>
    <n v="1"/>
    <d v="2018-12-19T00:00:00"/>
    <d v="2019-01-07T00:00:00"/>
    <d v="2019-03-08T00:00:00"/>
    <n v="55"/>
    <s v="1st ext 11/03/19 to 12/04/19 £3,250.00_x000a__x000a_2nd ext 29/04/19 to 24/05/19 £2,470.00_x000a__x000a_3rd ext 03/06/19 to 19/07/19 £4,550.00"/>
    <s v="Terminated 10/06/2019"/>
    <s v="Yes"/>
    <s v="Yes"/>
    <s v="Yes"/>
    <s v="Yes"/>
    <s v="Yes"/>
  </r>
  <r>
    <x v="0"/>
    <s v="0056"/>
    <s v="Not Recorded"/>
    <s v="Joanne Dodd"/>
    <m/>
    <s v="Newcastle/Moorlands"/>
    <s v="VA"/>
    <x v="33"/>
    <x v="0"/>
    <s v="Lot 1"/>
    <s v="Standard Award Procedure_x000a_Locality:  Newcastle                      Number of Places: 1    _x000a_Session Pattern: 5 hrs per day x 5 days pw   _x000a_Total Hours: 600"/>
    <d v="2018-11-20T00:00:00"/>
    <d v="1899-12-30T13:30:00"/>
    <d v="2018-11-21T00:00:00"/>
    <d v="1899-12-30T23:59:00"/>
    <x v="0"/>
    <x v="37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s v="0057"/>
    <s v="Not Recorded"/>
    <s v="Karen Armitt"/>
    <s v="Stafford"/>
    <s v="Stafford"/>
    <s v="VA"/>
    <x v="28"/>
    <x v="0"/>
    <s v="Lot 2"/>
    <s v="Emergency Award Procedure_x000a_Locality:  Stafford                      Number of Places: 1    _x000a_Session Pattern:  1.5 hrs for 3 days a week   _x000a_Total Hours: 18"/>
    <d v="2018-11-22T00:00:00"/>
    <d v="1899-12-30T09:30:00"/>
    <d v="2018-11-23T00:00:00"/>
    <d v="1899-12-30T23:59:00"/>
    <x v="1"/>
    <x v="26"/>
    <d v="2018-12-21T00:00:00"/>
    <d v="2018-11-26T00:00:00"/>
    <d v="2018-12-21T00:00:00"/>
    <d v="2018-11-30T00:00:00"/>
    <d v="2018-11-30T00:00:00"/>
    <n v="846"/>
    <x v="9"/>
    <s v="The Chuckle House, Unit 10, Off Emerald Way, Stoine Business Park, Stone, ST15 0SR"/>
    <s v="N/A"/>
    <s v="Lot 2 Part Time Alternative Education Provision"/>
    <s v="No"/>
    <s v="No"/>
    <s v="Yes"/>
    <n v="1"/>
    <d v="2018-11-28T00:00:00"/>
    <d v="2018-11-26T00:00:00"/>
    <d v="2018-12-21T00:00:00"/>
    <n v="47"/>
    <m/>
    <m/>
    <s v="Yes"/>
    <s v="Yes"/>
    <s v="Yes"/>
    <s v="Yes"/>
    <s v="Yes"/>
  </r>
  <r>
    <x v="0"/>
    <s v="0058"/>
    <s v="Not Recorded"/>
    <s v="Joy Farrell"/>
    <s v="Newcastle"/>
    <s v="Newcastle"/>
    <s v="MB"/>
    <x v="34"/>
    <x v="1"/>
    <s v="Lot 3"/>
    <s v="Standard Award Procedure_x000a_Locality:  Newcastle                      Number of Places: 1    _x000a_Session Pattern: 2 hrs per day x 5 days pw   _x000a_Total Hours: 290"/>
    <d v="2018-11-23T00:00:00"/>
    <d v="1899-12-30T12:15:00"/>
    <d v="2018-11-27T00:00:00"/>
    <d v="1899-12-30T23:59:00"/>
    <x v="1"/>
    <x v="26"/>
    <d v="2019-07-31T00:00:00"/>
    <d v="2019-01-07T00:00:00"/>
    <d v="2019-02-02T00:00:00"/>
    <d v="2018-12-20T00:00:00"/>
    <d v="2019-01-04T00:00:00"/>
    <n v="2600"/>
    <x v="3"/>
    <s v="Dean Row Court   Dean Row Road  Wilmslow, Cheshire  SK9 2TB"/>
    <n v="235030744"/>
    <s v="Lot 3 Tutoring"/>
    <s v="No"/>
    <s v="No"/>
    <s v="Yes"/>
    <n v="2"/>
    <d v="2018-12-07T00:00:00"/>
    <d v="2019-01-07T00:00:00"/>
    <d v="2019-02-02T00:00:00"/>
    <n v="65"/>
    <m/>
    <s v="Terminated 03/06/19_x000a_Admitted to Sporting Stars  03/06/19"/>
    <s v="Yes"/>
    <s v="Yes"/>
    <s v="Yes"/>
    <s v="Yes"/>
    <s v="Yes"/>
  </r>
  <r>
    <x v="1"/>
    <s v="0059"/>
    <s v="Not Recorded"/>
    <s v="Lynn Sheldon"/>
    <s v="Newcastle"/>
    <s v="Audley"/>
    <s v="SC"/>
    <x v="31"/>
    <x v="0"/>
    <s v="Lot 3"/>
    <s v="Emergency Award Procedure_x000a_Locality:  Audley                      Number of Places: 1    _x000a_Session Pattern: 3 hrs for 5 days   _x000a_Total Hours: 372"/>
    <s v="Duplicate to PEX0055 not needed"/>
    <d v="1900-01-13T03:36:00"/>
    <d v="2018-11-28T00:00:00"/>
    <d v="1899-12-30T23:59:00"/>
    <x v="0"/>
    <x v="38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s v="0060"/>
    <s v="Not Recorded"/>
    <s v="Andrea James"/>
    <s v="Stafford"/>
    <s v="Stafford"/>
    <s v="CW"/>
    <x v="16"/>
    <x v="0"/>
    <s v="Lot 3"/>
    <s v="10 hours per week – 2 hours per day every day – Monday to Friday until end of December 2018 when it is anticipated that a school placement will have been sourced._x000a_Total = 80 hours_x000a_"/>
    <s v="WITHDRAWN incorrect form sent in by referrer"/>
    <m/>
    <m/>
    <d v="1899-12-30T23:59:00"/>
    <x v="0"/>
    <x v="39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s v="0061"/>
    <s v="Not Recorded"/>
    <s v="Lucy Morris"/>
    <s v="Stafford"/>
    <s v="Stafford"/>
    <s v="CW"/>
    <x v="35"/>
    <x v="1"/>
    <s v="Lot 3"/>
    <s v="Standard Award Procedure_x000a_Locality:  Stafford                      Number of Places: 1    _x000a_Session Pattern: 2 hrs for 5 days   _x000a_Total Hours: 80"/>
    <d v="2018-11-30T00:00:00"/>
    <d v="1899-12-30T14:54:00"/>
    <d v="2018-12-07T00:00:00"/>
    <d v="1899-12-30T23:59:00"/>
    <x v="0"/>
    <x v="40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s v="0062"/>
    <s v="Not Recorded"/>
    <s v="Claire Gardner"/>
    <s v="East Staffs"/>
    <s v="Burton-upon-Trent"/>
    <s v="VA"/>
    <x v="36"/>
    <x v="1"/>
    <s v="Lot 3"/>
    <s v="Emergency Award Procedure_x000a_Locality:  Burton                      Number of Places: 1    _x000a_Session Pattern: 2 hrs for 5 days   _x000a_Total Hours: 50"/>
    <d v="2018-12-03T00:00:00"/>
    <d v="1899-12-30T16:15:00"/>
    <d v="2018-12-04T00:00:00"/>
    <d v="1899-12-30T23:59:00"/>
    <x v="1"/>
    <x v="41"/>
    <d v="2019-02-01T00:00:00"/>
    <d v="2018-12-17T00:00:00"/>
    <d v="2019-02-01T00:00:00"/>
    <d v="2018-12-17T00:00:00"/>
    <d v="2018-12-18T00:00:00"/>
    <n v="3250"/>
    <x v="3"/>
    <s v="Dean Row Court   Dean Row Road  Wilmslow, Cheshire  SK9 2TB"/>
    <n v="235030744"/>
    <s v="Lot 3 Tutoring"/>
    <s v="No"/>
    <s v="No"/>
    <s v="Yes"/>
    <n v="1"/>
    <d v="2018-12-19T00:00:00"/>
    <d v="2018-12-17T00:00:00"/>
    <d v="2019-02-01T00:00:00"/>
    <n v="65"/>
    <m/>
    <m/>
    <s v="Yes"/>
    <s v="Yes"/>
    <s v="Yes"/>
    <s v="Yes"/>
    <s v="Yes"/>
  </r>
  <r>
    <x v="0"/>
    <s v="0063"/>
    <s v="Not Recorded"/>
    <s v="Yvonne Hawkes"/>
    <s v="Lichfield"/>
    <s v="Burntwood"/>
    <s v="VA"/>
    <x v="37"/>
    <x v="1"/>
    <s v="Lot 3"/>
    <s v="Emergency Award Procedure_x000a_Locality:  Burntwood                      Number of Places: 1    _x000a_Session Pattern: 2 hrs for 5 days   _x000a_Total Hours: 90"/>
    <d v="2018-12-06T00:00:00"/>
    <d v="1900-01-08T04:19:12"/>
    <d v="2018-12-07T00:00:00"/>
    <d v="1899-12-30T23:59:00"/>
    <x v="1"/>
    <x v="36"/>
    <d v="2019-02-15T00:00:00"/>
    <d v="2019-01-07T00:00:00"/>
    <d v="2019-02-15T00:00:00"/>
    <d v="2018-12-14T00:00:00"/>
    <d v="2018-12-18T00:00:00"/>
    <n v="3900"/>
    <x v="3"/>
    <s v="Dean Row Court   Dean Row Road  Wilmslow, Cheshire  SK9 2TB"/>
    <n v="235030744"/>
    <s v="Lot 3 Tutoring"/>
    <s v="No"/>
    <s v="No"/>
    <s v="Yes"/>
    <n v="1"/>
    <d v="2018-12-19T00:00:00"/>
    <d v="2019-01-07T00:00:00"/>
    <d v="2019-02-15T00:00:00"/>
    <n v="65"/>
    <s v="1st Ext 25/02/19 to 12/04/19 £4,550.00_x000a_2nd Ext 29/04/19 to 28/06/19 _x000a_£5,070.00 _x000a_3rd Ext 01/07/19 to 19/07/19_x000a_£1,950.00 _x000a_4th Ext 02/09/19 to 25/10/19_x000a_£5,200.00_x000a_5th Ext 04/11/20 to 20/12/20_x000a_£4,500.00_x000a_6th Ext 06/01/20 to 22/05/20_x000a_£10,920.00_x000a_7th Ext 01/06/20 to 17/07/20_x000a_£4,550.00_x000a_8th Ext 02/09/20 to 23/10/20_x000a_£4,940.00_x000a_9th Ext 02/11/20 to 18/12/20_x000a_£4,550.00_x000a_10th Ext 04/01/21 to 01/04/21_x000a_£7,670.00_x000a_11th Ext 19/04/21 to 21/07/21_x000a_£8,060.00_x000a_12th Ext 06/09/21 to 17/12/21_x000a_£9100.00_x000a_14th Ext 28/02/2022 to 08/04/2022_x000a_£3900.00"/>
    <m/>
    <s v="Yes"/>
    <s v="Yes"/>
    <s v="Yes"/>
    <s v="Yes"/>
    <s v="Yes"/>
  </r>
  <r>
    <x v="1"/>
    <s v="0064"/>
    <s v="Not Recorded"/>
    <s v="Laura Moseley"/>
    <m/>
    <s v="Burntwood"/>
    <s v="SC"/>
    <x v="38"/>
    <x v="1"/>
    <s v="Lot 3"/>
    <s v="Emergency Award Procedure_x000a_Locality:  Burntwood                      Number of Places: 1    _x000a_Session Pattern: 2 hrs for 5 days   _x000a_Total Hours: 90"/>
    <d v="2018-12-06T00:00:00"/>
    <s v="14.01pm"/>
    <d v="2018-12-07T00:00:00"/>
    <d v="1899-12-30T23:59:00"/>
    <x v="0"/>
    <x v="42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s v="0065"/>
    <s v="Not Recorded"/>
    <s v="Amy Challinor"/>
    <s v="Lichfield"/>
    <s v="Burntwood"/>
    <s v="MB"/>
    <x v="39"/>
    <x v="1"/>
    <s v="Lot 3"/>
    <s v="Emergency Award Procedure Locality:Burntwood                   Number of Places: 1                  Session Pattern: 2 hours per day Monday to Friday for 10 weeks.  Total: 100 hours "/>
    <d v="2018-12-07T00:00:00"/>
    <d v="1899-12-30T15:15:00"/>
    <d v="2018-12-10T00:00:00"/>
    <d v="1899-12-30T23:59:00"/>
    <x v="1"/>
    <x v="41"/>
    <d v="2019-02-28T00:00:00"/>
    <d v="2019-01-07T00:00:00"/>
    <d v="2019-03-01T00:00:00"/>
    <d v="2019-01-04T00:00:00"/>
    <d v="2019-01-07T00:00:00"/>
    <n v="4550"/>
    <x v="3"/>
    <s v="Dean Row Court   Dean Row Road  Wilmslow, Cheshire  SK9 2TB"/>
    <n v="235030744"/>
    <s v="Lot 3 Tutoring"/>
    <s v="No"/>
    <s v="No"/>
    <s v="Yes"/>
    <n v="1"/>
    <d v="2019-01-04T00:00:00"/>
    <d v="2019-01-07T00:00:00"/>
    <d v="2019-03-01T00:00:00"/>
    <n v="65"/>
    <m/>
    <s v="Terminated as not had the tuition as instructed by LC 18/01/19"/>
    <s v="Yes"/>
    <s v="Yes"/>
    <s v="Yes"/>
    <s v="Yes"/>
    <s v="Yes"/>
  </r>
  <r>
    <x v="0"/>
    <s v="0066"/>
    <s v="Not Recorded"/>
    <s v="Nicola Swallow"/>
    <s v="East Staffs"/>
    <s v="Burton-upon-Trent"/>
    <s v="MB"/>
    <x v="40"/>
    <x v="1"/>
    <s v="Lot 3"/>
    <s v="Standard Award Procedure Locality:Burton on Trent                   Number of Places: 1                  Session Pattern: 2 hours per day Monday to Friday for 10 weeks.  Total: 100 hours "/>
    <d v="2018-12-10T00:00:00"/>
    <d v="1899-12-30T13:00:00"/>
    <d v="2018-12-17T00:00:00"/>
    <d v="1899-12-30T23:59:00"/>
    <x v="1"/>
    <x v="43"/>
    <d v="2019-02-28T00:00:00"/>
    <d v="2019-01-08T00:00:00"/>
    <d v="2019-03-01T00:00:00"/>
    <d v="2019-01-08T00:00:00"/>
    <d v="2019-01-09T00:00:00"/>
    <n v="4420"/>
    <x v="3"/>
    <s v="Dean Row Court   Dean Row Road  Wilmslow, Cheshire  SK9 2TB"/>
    <n v="235030744"/>
    <s v="Lot 3 Tutoring"/>
    <s v="No"/>
    <s v="No"/>
    <s v="Yes"/>
    <n v="1"/>
    <d v="2019-01-08T00:00:00"/>
    <d v="2019-01-08T00:00:00"/>
    <d v="2019-03-01T00:00:00"/>
    <n v="65"/>
    <m/>
    <m/>
    <s v="Yes"/>
    <s v="Yes"/>
    <s v="Yes"/>
    <s v="Yes "/>
    <s v="Yes"/>
  </r>
  <r>
    <x v="0"/>
    <s v="0067"/>
    <s v="Not Recorded"/>
    <s v="Amy Challinor"/>
    <s v="Lichfield"/>
    <s v="Burntwood"/>
    <s v="MB"/>
    <x v="41"/>
    <x v="1"/>
    <s v="Lot 2"/>
    <s v="Emergency Award Procedure Locality:Burntwood                   Number of Places: 1                  Session Pattern: 2 hours per day Monday to Friday for 10 weeks.  Total: 100 hours "/>
    <d v="2018-12-10T00:00:00"/>
    <d v="1899-12-30T10:45:00"/>
    <d v="2018-12-11T00:00:00"/>
    <d v="1899-12-30T23:59:00"/>
    <x v="0"/>
    <x v="44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068"/>
    <s v="Not Recorded"/>
    <s v="Laura Moseley"/>
    <m/>
    <s v="Burntwood"/>
    <s v="SC"/>
    <x v="38"/>
    <x v="1"/>
    <s v="Lot 3"/>
    <s v="Emergency Award Procedure Locality:Burntwood                   Number of Places: 1                  Session Pattern: 2 hours per day 6 sessions over 2 weeks .  Total: 8 hours "/>
    <d v="2018-12-10T00:00:00"/>
    <d v="1900-01-14T00:14:24"/>
    <d v="2018-12-11T00:00:00"/>
    <d v="1899-12-30T23:59:00"/>
    <x v="1"/>
    <x v="45"/>
    <d v="2018-12-21T00:00:00"/>
    <d v="2018-12-14T00:00:00"/>
    <d v="2018-12-21T00:00:00"/>
    <d v="2018-12-12T00:00:00"/>
    <d v="2018-12-17T00:00:00"/>
    <n v="464"/>
    <x v="4"/>
    <s v="11 Ferndell Close _x000a_Cannock _x000a_Staffs _x000a_WS11 1HR"/>
    <s v="N/A"/>
    <s v="Lot 3 Tutoring"/>
    <s v="No"/>
    <s v="No"/>
    <s v="Yes"/>
    <n v="1"/>
    <d v="2018-12-12T00:00:00"/>
    <d v="2018-12-14T00:00:00"/>
    <d v="2018-12-21T00:00:00"/>
    <n v="58"/>
    <m/>
    <m/>
    <s v="Yes"/>
    <s v="Yes"/>
    <s v="Yes"/>
    <s v="Yes"/>
    <s v="Yes"/>
  </r>
  <r>
    <x v="1"/>
    <s v="0069"/>
    <s v="Not Recorded"/>
    <s v="Jackie Taylor"/>
    <m/>
    <s v="Burntwood"/>
    <s v="SC"/>
    <x v="42"/>
    <x v="1"/>
    <s v="Lot 3"/>
    <s v="Emergency Award Procedure Locality:Burntwood                   Number of Places: 1                  Session Pattern: 2 hours per day Monday to Friday for 7 weeks.  Total: 70 hours "/>
    <d v="2018-12-12T00:00:00"/>
    <d v="1900-01-13T00:14:24"/>
    <d v="2018-12-19T00:00:00"/>
    <d v="1899-12-30T23:59:00"/>
    <x v="1"/>
    <x v="36"/>
    <d v="2019-03-01T00:00:00"/>
    <d v="2019-01-07T00:00:00"/>
    <d v="2019-03-01T00:00:00"/>
    <d v="2019-12-21T00:00:00"/>
    <d v="2019-01-10T00:00:00"/>
    <n v="3920"/>
    <x v="4"/>
    <s v="11 Ferndell Close _x000a_Cannock _x000a_Staffs _x000a_WS11 1HR"/>
    <s v="N/A"/>
    <s v="Lot 3 Tutoring"/>
    <s v="No"/>
    <s v="No"/>
    <s v="Yes"/>
    <n v="1"/>
    <d v="2018-12-21T00:00:00"/>
    <d v="2019-01-07T00:00:00"/>
    <d v="2019-03-01T00:00:00"/>
    <n v="56"/>
    <m/>
    <s v="Terminated as pupil can now go back to mainstream school from 08/02/2019"/>
    <s v="Yes"/>
    <s v="Yes"/>
    <s v="Yes"/>
    <s v="Yes"/>
    <s v="Yes"/>
  </r>
  <r>
    <x v="3"/>
    <s v="0070"/>
    <s v="Not Recorded"/>
    <s v="Sally Bateman"/>
    <s v="OOC"/>
    <s v="Madley, Telford"/>
    <s v="GJ"/>
    <x v="43"/>
    <x v="1"/>
    <s v="Lot 3"/>
    <s v="Emergency Award Procedure Locality: Madley, Telford           Number of Places: 1                  Session Pattern: 2.5 hours hours over 4 days total of 10 weeks weeks.  Total: 40 hours"/>
    <d v="2018-12-14T00:00:00"/>
    <d v="1899-12-30T10:00:00"/>
    <d v="2018-12-17T00:00:00"/>
    <d v="1899-12-30T23:59:00"/>
    <x v="1"/>
    <x v="36"/>
    <d v="2019-02-07T00:00:00"/>
    <d v="2019-01-07T00:00:00"/>
    <d v="2019-02-07T00:00:00"/>
    <d v="2018-12-20T00:00:00"/>
    <d v="2018-02-22T00:00:00"/>
    <n v="2240"/>
    <x v="4"/>
    <s v="11 Ferndell Close _x000a_Cannock _x000a_Staffs _x000a_WS11 1HR"/>
    <s v="N/A"/>
    <s v="Lot 3 Tutoring"/>
    <s v="No"/>
    <s v="No"/>
    <s v="Yes"/>
    <n v="1"/>
    <d v="2018-12-20T00:00:00"/>
    <d v="2019-01-07T00:00:00"/>
    <d v="2019-02-07T00:00:00"/>
    <n v="56"/>
    <s v="07/01/2019 to 07/02/2019 £2240.00 _x000a_and _x000a_07/02/2019 to 15/03/2019 £2320.00_x000a_and_x000a_01/04/19 to 12/04/19 £1120.00 "/>
    <m/>
    <s v="N/A"/>
    <s v="N/A"/>
    <s v="N/A"/>
    <s v="N/A"/>
    <s v="N/A"/>
  </r>
  <r>
    <x v="3"/>
    <s v="0071"/>
    <s v="Not Recorded"/>
    <s v="Sarah Rivers "/>
    <s v="County Wide"/>
    <s v="County Wide"/>
    <s v="GJ"/>
    <x v="44"/>
    <x v="1"/>
    <s v="Lot 4"/>
    <s v="Standard Award Procedure Locality: County wide                 Number of Places: 20                Session Pattern: 10 hours per pupil  Total: 100 hours "/>
    <d v="2018-12-17T00:00:00"/>
    <d v="1899-12-30T14:00:00"/>
    <d v="2018-12-24T00:00:00"/>
    <d v="1899-12-30T23:59:00"/>
    <x v="1"/>
    <x v="36"/>
    <d v="2019-07-19T00:00:00"/>
    <d v="2019-01-07T00:00:00"/>
    <d v="2019-07-19T00:00:00"/>
    <d v="2019-01-07T00:00:00"/>
    <d v="2019-01-07T00:00:00"/>
    <n v="29900"/>
    <x v="2"/>
    <s v="10 Victoria Road  _x000a_Sutton Coldfield _x000a_ England  _x000a_B72 1SY"/>
    <n v="221557545"/>
    <s v="Lot 4 Complementary Provision  "/>
    <s v="No"/>
    <s v="No"/>
    <s v="Yes"/>
    <n v="3"/>
    <d v="2019-01-02T00:00:00"/>
    <d v="2019-01-07T00:00:00"/>
    <d v="2019-07-19T00:00:00"/>
    <n v="115"/>
    <m/>
    <m/>
    <s v="N/A"/>
    <s v="N/A"/>
    <s v="N/A"/>
    <s v="N/A"/>
    <s v="N/A"/>
  </r>
  <r>
    <x v="0"/>
    <s v="0072"/>
    <s v="Not Recorded"/>
    <s v="Claire Gardner"/>
    <s v="East Staffs"/>
    <s v="Uttoxeter"/>
    <s v="MB"/>
    <x v="45"/>
    <x v="1"/>
    <s v="Lot 3"/>
    <s v="Emergency Award Procedure Locality: Uttoxetter                 Number of Places: 1                  Session Pattern: 2 hours per day, Mon - Fri over 5 days total of 5 weeks weeks.  Total: 50 hours"/>
    <d v="2018-12-19T00:00:00"/>
    <d v="1899-12-30T10:45:00"/>
    <d v="2018-12-20T00:00:00"/>
    <d v="1899-12-30T23:59:00"/>
    <x v="1"/>
    <x v="46"/>
    <d v="2019-02-02T00:00:00"/>
    <d v="2019-01-14T00:00:00"/>
    <d v="2019-02-02T00:00:00"/>
    <s v="14/01/2019_x000a_09/04/2019"/>
    <d v="2019-01-14T00:00:00"/>
    <n v="1950"/>
    <x v="3"/>
    <s v="Dean Row Court   Dean Row Road  Wilmslow, Cheshire  SK9 2TB"/>
    <n v="235030744"/>
    <s v="Lot 3 Tutoring"/>
    <s v="No"/>
    <s v="No"/>
    <s v="Yes"/>
    <n v="1"/>
    <d v="2019-01-11T00:00:00"/>
    <d v="2019-01-14T00:00:00"/>
    <d v="2019-02-02T00:00:00"/>
    <n v="65"/>
    <s v="_x000a_1st ext 03/02/19 to 12/04/19 £5,850.00 _x000a__x000a_2nd ext 14/05/19 to 24/05/19 £1,560.00"/>
    <s v="V1 29/04/2019 to 10/05/2019 increase to 15hrs a week from 10hrs a week, £1,950.00."/>
    <s v="Yes"/>
    <s v="Yes"/>
    <s v="Yes"/>
    <s v="Yes"/>
    <s v="Yes"/>
  </r>
  <r>
    <x v="1"/>
    <s v="0073"/>
    <s v="Not Recorded"/>
    <s v="Alison Duggan"/>
    <s v="East Staffs"/>
    <s v="Uttoxeter"/>
    <s v="SC"/>
    <x v="46"/>
    <x v="1"/>
    <s v="Lot 3"/>
    <s v="Standard Award Procedure Locality: Uttoxeter - Bramshall              Number of Places:1                Session Pattern: 2 hours per week 9 weeks Total: 18 hours hours"/>
    <d v="2019-01-02T00:00:00"/>
    <d v="1899-12-30T10:16:00"/>
    <d v="2019-01-09T00:00:00"/>
    <d v="1899-12-30T23:59:00"/>
    <x v="1"/>
    <x v="47"/>
    <d v="2019-04-12T00:00:00"/>
    <d v="2019-02-04T00:00:00"/>
    <d v="2019-04-12T00:00:00"/>
    <d v="2019-01-17T00:00:00"/>
    <d v="2019-01-28T00:00:00"/>
    <n v="1044"/>
    <x v="4"/>
    <s v="11 Ferndell Close _x000a_Cannock _x000a_Staffs _x000a_WS11 1HR"/>
    <s v="N/A"/>
    <s v="Lot 3 Tutoring"/>
    <s v="No"/>
    <s v="No"/>
    <s v="Yes"/>
    <n v="1"/>
    <d v="2019-01-17T00:00:00"/>
    <d v="2019-02-04T00:00:00"/>
    <d v="2019-04-12T00:00:00"/>
    <n v="58"/>
    <m/>
    <s v="V1 11/03/19 to 05/06/19 £3,364.00_x000a_Orignal contract for 2hrs a week increased to 6hrs a week "/>
    <s v="Yes"/>
    <s v="Yes"/>
    <s v="Yes"/>
    <s v="Yes"/>
    <s v="Yes"/>
  </r>
  <r>
    <x v="0"/>
    <s v="0074"/>
    <s v="Not Recorded"/>
    <s v="Kate Lawton"/>
    <s v="Newcastle"/>
    <s v="Newcastle/Moorlands"/>
    <s v="CW"/>
    <x v="10"/>
    <x v="1"/>
    <s v="Lot 1"/>
    <s v="Standard Award Procedure"/>
    <s v="WITHDRAWN"/>
    <m/>
    <m/>
    <m/>
    <x v="0"/>
    <x v="48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s v="0075"/>
    <s v="Not Recorded"/>
    <s v="Alison Holloway"/>
    <s v="Newcastle"/>
    <s v="Newcastle/Moorlands"/>
    <s v="CW"/>
    <x v="47"/>
    <x v="1"/>
    <s v="Lot 3"/>
    <s v="Standard Award Procedure Locality: Newcastle              Number of Places:1                Session Pattern: 10 hours per week  Total: 230 hours"/>
    <s v="WITHDRAWN"/>
    <d v="1899-12-30T15:00:00"/>
    <d v="2019-01-02T00:00:00"/>
    <d v="1899-12-30T23:59:00"/>
    <x v="0"/>
    <x v="49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s v="0076"/>
    <s v="Not Recorded"/>
    <s v="Nicola Swallow"/>
    <s v="East Staffs"/>
    <s v="Burton-upon-Trent"/>
    <s v="VA"/>
    <x v="48"/>
    <x v="1"/>
    <s v="Lot 3"/>
    <s v="Standard Award Procedure Locality: Burton              _x000a_Number of Places: 1                Session Pattern: 10hrs per week  Total: 58 hours"/>
    <d v="2019-01-02T00:00:00"/>
    <d v="1899-12-30T10:35:00"/>
    <d v="2019-01-09T00:00:00"/>
    <d v="1899-12-30T23:59:00"/>
    <x v="1"/>
    <x v="50"/>
    <d v="2019-03-01T00:00:00"/>
    <d v="2019-01-21T00:00:00"/>
    <d v="2019-03-01T00:00:00"/>
    <d v="2019-01-18T00:00:00"/>
    <d v="2019-01-21T00:00:00"/>
    <n v="3250"/>
    <x v="3"/>
    <s v="Dean Row Court   Dean Row Road  Wilmslow, Cheshire  SK9 2TB"/>
    <n v="235030744"/>
    <s v="Lot 3 Tutoring"/>
    <s v="No"/>
    <s v="No"/>
    <s v="Yes"/>
    <n v="1"/>
    <d v="2019-01-18T00:00:00"/>
    <d v="2019-01-21T00:00:00"/>
    <d v="2019-03-01T00:00:00"/>
    <n v="65"/>
    <m/>
    <s v="Terminated 14/03/2019_x000a_Left Staffs. Has moved out of the care home "/>
    <s v="Yes"/>
    <s v="Yes"/>
    <s v="Yes"/>
    <s v="Yes"/>
    <s v="Yes"/>
  </r>
  <r>
    <x v="1"/>
    <s v="0077"/>
    <s v="Not Recorded"/>
    <s v="Laura Moseley"/>
    <s v="Cannock"/>
    <s v="Cannock"/>
    <s v="SC"/>
    <x v="49"/>
    <x v="1"/>
    <s v="Lot 4"/>
    <s v="Standard Award Procedure Locality: Cannock            _x000a_Number of Places: 50             Session Pattern: 176 X 6.5 hours week  Total: 1144 hours"/>
    <d v="2019-01-03T00:00:00"/>
    <d v="1899-12-30T14:30:00"/>
    <s v="10.01.2019"/>
    <d v="1899-12-30T23:59:00"/>
    <x v="1"/>
    <x v="51"/>
    <d v="2019-12-31T00:00:00"/>
    <d v="2019-02-01T00:00:00"/>
    <d v="2019-12-31T00:00:00"/>
    <d v="2019-01-15T00:00:00"/>
    <d v="2019-02-01T00:00:00"/>
    <n v="22308"/>
    <x v="10"/>
    <s v="905 Aldridge Road,_x000a_Great Barr,_x000a_Birmingham,_x000a_B44-8NS_x000a_"/>
    <s v="N/A"/>
    <s v="Lot 4 Complementary Provision  "/>
    <s v="No"/>
    <s v="No"/>
    <s v="Yes"/>
    <n v="1"/>
    <d v="2019-01-15T00:00:00"/>
    <d v="2019-02-01T00:00:00"/>
    <d v="2019-12-31T00:00:00"/>
    <n v="19.5"/>
    <s v="1st ext 01/01/20 to 03/04/20_x000a_£7,605.00"/>
    <m/>
    <s v="Yes"/>
    <s v="Yes"/>
    <s v="Yes"/>
    <s v="Yes"/>
    <s v="Yes"/>
  </r>
  <r>
    <x v="1"/>
    <s v="0078"/>
    <s v="Not Recorded"/>
    <s v="Gareth Walker"/>
    <s v="Newcastle"/>
    <s v="Newcastle"/>
    <s v="SC"/>
    <x v="23"/>
    <x v="1"/>
    <s v="Lot 1"/>
    <s v="Standard Award Procedure Locality: Newcastle            _x000a_Number of Places: 1                Session Pattern: 18 weeks @24 hours and 1 week at 19 hours May BH  Total: 451 hours"/>
    <s v="04.01.2019"/>
    <d v="1899-12-30T12:24:00"/>
    <s v="11.01.2019"/>
    <d v="1899-12-30T23:59:00"/>
    <x v="0"/>
    <x v="52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s v="0079"/>
    <s v="Not Recorded"/>
    <s v="Amy Challinor"/>
    <s v="Cannock"/>
    <s v="Rugeley"/>
    <s v="MB"/>
    <x v="26"/>
    <x v="1"/>
    <s v="Lot 2"/>
    <s v="Emergency Award Procedure Locality: Rugeley            _x000a_Number of Places: 1                Session Pattern: 5 weeks, 3 hours per day, Mon-Fri Total:75 hours"/>
    <d v="2019-01-07T00:00:00"/>
    <d v="1899-12-30T12:05:00"/>
    <d v="2019-01-08T00:00:00"/>
    <d v="1899-12-30T23:59:00"/>
    <x v="1"/>
    <x v="46"/>
    <d v="2019-02-15T00:00:00"/>
    <d v="2019-01-21T00:00:00"/>
    <d v="2019-02-15T00:00:00"/>
    <d v="2019-01-21T00:00:00"/>
    <d v="2019-01-25T00:00:00"/>
    <n v="3510"/>
    <x v="3"/>
    <s v="Dean Row Court   Dean Row Road  Wilmslow, Cheshire  SK9 2TB"/>
    <n v="235030744"/>
    <s v="Lot 2 Part Time Alternative Education Provision"/>
    <s v="No"/>
    <s v="No"/>
    <s v="Yes"/>
    <n v="1"/>
    <d v="2019-01-21T00:00:00"/>
    <d v="2019-01-21T00:00:00"/>
    <d v="2019-02-15T00:00:00"/>
    <n v="65"/>
    <m/>
    <m/>
    <s v="Yes"/>
    <s v="Yes"/>
    <s v="Yes"/>
    <s v="Yes"/>
    <s v="Yes"/>
  </r>
  <r>
    <x v="0"/>
    <s v="0080"/>
    <s v="Not Recorded"/>
    <s v="Alison Holloway"/>
    <s v="Newcastle"/>
    <s v="Newcastle/Moorlands"/>
    <s v="CW"/>
    <x v="47"/>
    <x v="1"/>
    <s v="Lot 3"/>
    <s v="Standard Award Procedure Locality: Newcastle              Number of Places:1                Session Pattern: 10 hours per week  Total: 230 hours"/>
    <d v="2019-01-14T00:00:00"/>
    <d v="1899-12-30T09:11:00"/>
    <d v="2019-01-21T00:00:00"/>
    <d v="1899-12-30T23:59:00"/>
    <x v="1"/>
    <x v="53"/>
    <d v="2019-07-19T00:00:00"/>
    <d v="2019-01-28T00:00:00"/>
    <d v="2019-07-19T00:00:00"/>
    <d v="2019-01-28T00:00:00"/>
    <d v="2019-01-31T00:00:00"/>
    <n v="13650"/>
    <x v="3"/>
    <s v="Dean Row Court   Dean Row Road  Wilmslow, Cheshire  SK9 2TB"/>
    <n v="235030744"/>
    <s v="Lot 3 Tutoring"/>
    <s v="No"/>
    <s v="No"/>
    <s v="Yes"/>
    <n v="1"/>
    <d v="2019-01-23T00:00:00"/>
    <d v="2019-01-28T00:00:00"/>
    <d v="2019-07-19T00:00:00"/>
    <n v="65"/>
    <m/>
    <s v="Terminated 04/03/2019_x000a_Child moved to shropshire on the 25/02/19 "/>
    <s v="Yes"/>
    <s v="Yes"/>
    <s v="Yes"/>
    <s v="Yes"/>
    <s v="Yes"/>
  </r>
  <r>
    <x v="1"/>
    <s v="0081"/>
    <s v="Not Recorded"/>
    <s v="Gareth Walker"/>
    <s v="Newcastle"/>
    <s v="Newcastle"/>
    <s v="SC"/>
    <x v="23"/>
    <x v="1"/>
    <s v="Lot 1"/>
    <s v="Emergency Award Procedure Locality: Newcastle            _x000a_Number of Places: 1                Session Pattern: 18 weeks @ maximum of 25 hours and 1 week at  maximum of 20hours May BH  Total: 451 hours"/>
    <d v="2019-01-15T00:00:00"/>
    <d v="1899-12-30T10:20:00"/>
    <s v="16./01/2019"/>
    <d v="1899-12-30T23:59:00"/>
    <x v="0"/>
    <x v="48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082"/>
    <s v="Not Recorded"/>
    <s v="Gareth Walker"/>
    <s v="Newcastle"/>
    <s v="Newcastle"/>
    <s v="SC"/>
    <x v="23"/>
    <x v="1"/>
    <s v="Lot 2"/>
    <s v="Standard Award Procedure Locality: Newcastle            _x000a_Number of Places: 1                Session Pattern: 17 weeks @ maximum of 15 hours per week_x000a_Total – 255 hours_x000a_"/>
    <d v="2019-01-17T00:00:00"/>
    <d v="1899-12-30T13:45:00"/>
    <d v="2019-01-24T00:00:00"/>
    <d v="1899-12-30T23:59:00"/>
    <x v="1"/>
    <x v="47"/>
    <d v="2019-06-28T00:00:00"/>
    <d v="2019-02-04T00:00:00"/>
    <d v="2019-06-28T00:00:00"/>
    <d v="2019-01-31T00:00:00"/>
    <d v="2019-01-31T00:00:00"/>
    <n v="4590"/>
    <x v="8"/>
    <s v="Gitana Street  _x000a_Hanley  _x000a_Stoke on Trent  _x000a_Staffordshire  _x000a_ST1 1DY"/>
    <s v="N/A"/>
    <s v="Lot 2 Part Time Alternative Education Provision"/>
    <s v="No"/>
    <s v="No"/>
    <s v="No"/>
    <n v="1"/>
    <d v="2019-02-08T00:00:00"/>
    <d v="2019-02-04T00:00:00"/>
    <d v="2019-06-28T00:00:00"/>
    <n v="18"/>
    <m/>
    <m/>
    <s v="Yes"/>
    <s v="Yes"/>
    <s v="Yes"/>
    <s v="Yes"/>
    <s v="Yes"/>
  </r>
  <r>
    <x v="0"/>
    <s v="0083"/>
    <s v="Not Recorded"/>
    <s v="Cath Bridgeman"/>
    <s v="Burton-upon-Trent"/>
    <s v="Barton"/>
    <s v="VA"/>
    <x v="50"/>
    <x v="1"/>
    <s v="Lot 4"/>
    <s v="Emergency Award Procedure Locality: Newcastle            _x000a_Number of Places: 1                Session Pattern:  10 hours per week_x000a_Total – 100 hrs "/>
    <d v="2019-01-22T00:00:00"/>
    <d v="1900-01-08T08:24:00"/>
    <d v="2019-01-23T00:00:00"/>
    <d v="1899-12-30T23:59:00"/>
    <x v="1"/>
    <x v="54"/>
    <d v="2019-05-10T00:00:00"/>
    <d v="2019-02-11T00:00:00"/>
    <d v="2019-05-10T00:00:00"/>
    <d v="2019-02-06T00:00:00"/>
    <s v="?"/>
    <n v="2254"/>
    <x v="11"/>
    <s v="6 Keswick Grove _x000a_Stafford _x000a_ST17 9QX"/>
    <s v="N/A"/>
    <s v="Lot 4 Complementary Provision  "/>
    <s v="No"/>
    <s v="No"/>
    <s v="Yes"/>
    <n v="1"/>
    <d v="2019-02-05T00:00:00"/>
    <d v="2019-02-11T00:00:00"/>
    <d v="2019-05-10T00:00:00"/>
    <n v="65"/>
    <m/>
    <m/>
    <s v="Yes"/>
    <s v="Yes"/>
    <s v="Yes"/>
    <s v="Yes"/>
    <s v="Yes"/>
  </r>
  <r>
    <x v="3"/>
    <s v="0084"/>
    <s v="Not Recorded"/>
    <s v="Sarah Rivers"/>
    <s v="County Wide"/>
    <s v="Staffordshire/Wmids"/>
    <s v="MB"/>
    <x v="24"/>
    <x v="1"/>
    <s v="Lot 3"/>
    <s v="Standard Award Procedure Locality: Staffs / W Mids           _x000a_Number of Places: TBC           Session Pattern:  Flexible_x000a_Total – 200 hours potential to add another 100 hours"/>
    <d v="2019-01-30T00:00:00"/>
    <d v="1899-12-30T16:00:00"/>
    <d v="2019-02-06T00:00:00"/>
    <d v="1899-12-30T23:59:00"/>
    <x v="1"/>
    <x v="54"/>
    <d v="2019-04-12T00:00:00"/>
    <d v="2019-02-25T00:00:00"/>
    <d v="2019-04-12T00:00:00"/>
    <d v="2019-02-20T00:00:00"/>
    <d v="2019-02-21T00:00:00"/>
    <n v="13000"/>
    <x v="3"/>
    <s v="Dean Row Court   Dean Row Road  Wilmslow, Cheshire  SK9 2TB"/>
    <n v="235030744"/>
    <s v="Lot 3 Tutoring"/>
    <s v="No"/>
    <s v="No"/>
    <s v="Yes"/>
    <n v="1"/>
    <d v="2019-02-20T00:00:00"/>
    <d v="2019-02-25T00:00:00"/>
    <d v="2019-04-12T00:00:00"/>
    <n v="65"/>
    <m/>
    <m/>
    <s v="N/A"/>
    <s v="N/A"/>
    <s v="N/A"/>
    <s v="N/A"/>
    <s v="N/A"/>
  </r>
  <r>
    <x v="0"/>
    <s v="0085"/>
    <s v="Not Recorded"/>
    <s v="Cath Bridgeman"/>
    <s v="Burton-upon-Trent"/>
    <s v="Barton"/>
    <s v="VA"/>
    <x v="50"/>
    <x v="1"/>
    <s v="Lot 3"/>
    <s v="Emergency Award Procedure Locality: Newcastle            _x000a_Number of Places: 1                Session Pattern:  10 hours per week_x000a_Total – 100 hrs "/>
    <d v="2019-01-22T00:00:00"/>
    <d v="1900-01-08T08:24:00"/>
    <d v="2019-01-23T00:00:00"/>
    <d v="1899-12-30T23:59:00"/>
    <x v="0"/>
    <x v="19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s v="0086"/>
    <s v="Not Recorded"/>
    <s v="Cath Bridgeman"/>
    <s v="Burton-upon-Trent"/>
    <s v="Barton"/>
    <s v="VA"/>
    <x v="50"/>
    <x v="1"/>
    <s v="Lot 2"/>
    <s v="Emergency Award Procedure Locality: Newcastle            _x000a_Number of Places: 1                Session Pattern:  10 hours per week_x000a_Total – 100 hrs "/>
    <d v="2019-01-22T00:00:00"/>
    <d v="1900-01-08T08:24:00"/>
    <d v="2019-01-23T00:00:00"/>
    <d v="1899-12-30T23:59:00"/>
    <x v="0"/>
    <x v="55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087"/>
    <s v="Not Recorded"/>
    <s v="Sandra Bennet"/>
    <s v="East Staffs"/>
    <s v="Rocester"/>
    <s v="SC"/>
    <x v="51"/>
    <x v="1"/>
    <s v="Lot 1"/>
    <s v="Standard Award Procedure Locality: East Staffs Rocester           _x000a_Number of Places: 1                Session Pattern:  5hrs per day X 5 per week 25 hours for 19 weeks Total hours=475 hours"/>
    <d v="2019-01-23T00:00:00"/>
    <d v="1899-12-30T15:03:00"/>
    <d v="2019-01-30T00:00:00"/>
    <d v="1899-12-30T23:59:00"/>
    <x v="0"/>
    <x v="56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088"/>
    <s v="Not Recorded"/>
    <s v="Jackie Taylor"/>
    <s v="Lichfield"/>
    <s v="Burntwood"/>
    <s v="SC"/>
    <x v="52"/>
    <x v="1"/>
    <s v="Lot 3"/>
    <s v="Emergency Award Procedure Locality: Burntwood          _x000a_Number of Places: 1                Session Pattern: 1 hr per day 5 days a week for 13 weeks Total hours=64 hours 1 bank hol"/>
    <d v="2019-01-24T00:00:00"/>
    <d v="1899-12-30T10:45:00"/>
    <s v="25.01.2019"/>
    <d v="1899-12-30T23:59:00"/>
    <x v="0"/>
    <x v="56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3"/>
    <s v="0089"/>
    <s v="Not Recorded"/>
    <s v="Julie Roper"/>
    <s v="Stafford"/>
    <s v="Eccleshall"/>
    <s v="MB"/>
    <x v="53"/>
    <x v="1"/>
    <s v="Lot 3"/>
    <s v="Standard Award Procedure Locality: Eccleshall          _x000a_Number of Places: 1                Session Pattern: 1 hr per day 5 days a week for 5 weeks Total hours=25 hours "/>
    <d v="2019-01-25T00:00:00"/>
    <d v="1899-12-30T14:00:00"/>
    <d v="2019-02-01T00:00:00"/>
    <d v="1899-12-30T23:59:00"/>
    <x v="0"/>
    <x v="57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3"/>
    <s v="0090"/>
    <s v="Not Recorded"/>
    <s v="Julie Roper"/>
    <s v="Stafford"/>
    <s v="Stafford"/>
    <s v="MB"/>
    <x v="54"/>
    <x v="1"/>
    <s v="Lot 3"/>
    <s v="Standard Award Procedure Locality: Stafford    _x000a_Number of Places: 1                Session Pattern: 1 hr  a week for 5 weeks _x000a_Total hours= 5 hours "/>
    <d v="2019-01-25T00:00:00"/>
    <d v="1899-12-30T14:00:00"/>
    <d v="2019-02-01T00:00:00"/>
    <d v="1899-12-30T23:59:00"/>
    <x v="0"/>
    <x v="57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s v="0091"/>
    <s v="Not Recorded"/>
    <s v="Lesley Calverley"/>
    <s v="Various"/>
    <s v="Various"/>
    <s v="VA"/>
    <x v="49"/>
    <x v="1"/>
    <s v="Lot 2"/>
    <s v="Standard Award Procedure Locality: Staffordshire_x000a_Number of Places: Flexible registration of pupils_x000a_Session Pattern: Daily during school term_x000a_Total hours =  A maximum number of hours within the budget avaialbe of £20,000"/>
    <d v="2019-01-25T00:00:00"/>
    <d v="1899-12-30T14:00:00"/>
    <d v="2019-02-01T00:00:00"/>
    <d v="1899-12-30T23:59:00"/>
    <x v="0"/>
    <x v="57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092"/>
    <s v="Not Recorded"/>
    <s v="Jackie Taylor"/>
    <s v="Lichfield"/>
    <s v="Burntwood"/>
    <s v="SC"/>
    <x v="55"/>
    <x v="1"/>
    <s v="Lot 3"/>
    <s v="Emergency Award Procedure Locality: Burntwood          _x000a_Number of Places: 1                Session Pattern: 1 hr per day 5 days a week for 13 weeks _x000a_Total hours=64 hours 1 bank hol"/>
    <d v="2019-01-28T00:00:00"/>
    <d v="1899-12-30T10:40:00"/>
    <d v="2019-01-29T00:00:00"/>
    <d v="1899-12-30T23:59:00"/>
    <x v="0"/>
    <x v="57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s v="0093"/>
    <s v="Not Recorded"/>
    <s v="Lucy Morris"/>
    <s v="Stafford"/>
    <s v="Stafford"/>
    <s v="CW"/>
    <x v="35"/>
    <x v="1"/>
    <s v="Lot 3"/>
    <s v="Standard Award Procedure_x000a_Locality:  Stafford                      Number of Places: 1    _x000a_Session Pattern: 2 hrs for 5 days   _x000a_Total Hours: 80"/>
    <d v="2019-01-28T00:00:00"/>
    <d v="1899-12-30T13:41:00"/>
    <s v="04.02.2019"/>
    <d v="1899-12-30T23:59:00"/>
    <x v="1"/>
    <x v="58"/>
    <d v="2019-04-12T00:00:00"/>
    <d v="2019-02-25T00:00:00"/>
    <d v="2019-04-12T00:00:00"/>
    <d v="2019-02-15T00:00:00"/>
    <d v="2019-03-08T00:00:00"/>
    <n v="4550"/>
    <x v="3"/>
    <s v="Dean Row Court   Dean Row Road  Wilmslow, Cheshire  SK9 2TB"/>
    <n v="235030744"/>
    <s v="Lot 3 Tutoring"/>
    <s v="No"/>
    <s v="No"/>
    <s v="Yes"/>
    <n v="1"/>
    <d v="2019-02-15T00:00:00"/>
    <d v="2019-02-25T00:00:00"/>
    <d v="2019-04-12T00:00:00"/>
    <n v="65"/>
    <m/>
    <m/>
    <s v="Yes"/>
    <s v="Yes"/>
    <s v="Yes"/>
    <s v="Yes"/>
    <s v="Yes"/>
  </r>
  <r>
    <x v="0"/>
    <s v="0094"/>
    <s v="Not Recorded"/>
    <s v="Joanne Dodd"/>
    <s v="Newcastle"/>
    <s v="Newcastle"/>
    <s v="CW"/>
    <x v="56"/>
    <x v="1"/>
    <s v="Lot 1"/>
    <s v="Standard Award Procedure_x000a_Locality:  SNewcastle                     Number of Places: 1    _x000a_Session Pattern: 30 hrs for 5 days   _x000a_Total Hours: 540"/>
    <s v="29.01.2019"/>
    <d v="1899-12-30T13:52:00"/>
    <s v="05.02.2019"/>
    <d v="1899-12-30T23:59:00"/>
    <x v="0"/>
    <x v="57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3"/>
    <s v="0095"/>
    <s v="Not Recorded"/>
    <s v="Paul Wilkie"/>
    <s v="Moorlands"/>
    <s v="Blythe Bridge"/>
    <s v="GJ"/>
    <x v="57"/>
    <x v="1"/>
    <s v="Lot 3"/>
    <s v="Emergency Award Procedure_x000a_Locality:  Blythe Bridge                     Number of Places:     1_x000a_Session Pattern: Total Hours - 20"/>
    <d v="2019-01-29T00:00:00"/>
    <d v="1899-12-30T15:50:00"/>
    <s v="30.1.19"/>
    <d v="1899-12-30T23:59:00"/>
    <x v="1"/>
    <x v="59"/>
    <d v="2019-02-12T00:00:00"/>
    <d v="2019-02-06T00:00:00"/>
    <d v="2019-02-20T00:00:00"/>
    <d v="2019-02-05T00:00:00"/>
    <d v="2019-02-05T00:00:00"/>
    <n v="1300"/>
    <x v="3"/>
    <s v="Dean Row Court   Dean Row Road  Wilmslow, Cheshire  SK9 2TB"/>
    <n v="235030744"/>
    <s v="Lot 3 Tutoring"/>
    <s v="No"/>
    <s v="No"/>
    <s v="Yes"/>
    <n v="2"/>
    <d v="2019-02-05T00:00:00"/>
    <d v="2019-02-06T00:00:00"/>
    <d v="2019-02-20T00:00:00"/>
    <n v="65"/>
    <s v="£5,850.00_x000a_02/02/19 to 12/04/19"/>
    <m/>
    <s v="N/A"/>
    <s v="N/A"/>
    <s v="N/A"/>
    <s v="N/A"/>
    <s v="N/A"/>
  </r>
  <r>
    <x v="1"/>
    <s v="0096"/>
    <s v="Not Recorded"/>
    <s v="Karen Armitt"/>
    <s v="Stafford"/>
    <s v="Stafford"/>
    <s v="SC"/>
    <x v="58"/>
    <x v="1"/>
    <s v="Lot 1"/>
    <s v="Standard Award Procedure_x000a_Locality: Stafford                    Number of Places: 1    _x000a_Session Pattern: Monday - Friday 3 hrs per day  _x000a_Total Hours - 162"/>
    <d v="2019-01-31T00:00:00"/>
    <d v="1899-12-30T10:10:00"/>
    <d v="2019-02-07T00:00:00"/>
    <d v="1899-12-30T23:59:00"/>
    <x v="0"/>
    <x v="57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097"/>
    <s v="Not Recorded"/>
    <s v="Karen Armitt"/>
    <s v="Stafford"/>
    <s v="Stafford"/>
    <s v="SC"/>
    <x v="58"/>
    <x v="1"/>
    <s v="Lot 2"/>
    <s v="Standard Award Procedure_x000a_Locality: Stafford                    Number of Places: 1    _x000a_Session Pattern: Monday - Friday 3 hrs per day  _x000a_Total Hours - 162"/>
    <d v="2019-01-31T00:00:00"/>
    <d v="1899-12-30T10:15:00"/>
    <d v="2019-02-07T00:00:00"/>
    <d v="1899-12-30T23:59:00"/>
    <x v="0"/>
    <x v="57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098"/>
    <s v="Not Recorded"/>
    <s v="Karen Armitt"/>
    <s v="Stafford"/>
    <s v="Stafford"/>
    <s v="SC"/>
    <x v="58"/>
    <x v="1"/>
    <s v="Lot 3"/>
    <s v="Standard Award Procedure_x000a_Locality: Stafford                    Number of Places: 1    _x000a_Session Pattern: 2 hours per day Thurs to Friday only _x000a_Total hours 44 "/>
    <d v="2019-01-31T00:00:00"/>
    <d v="1899-12-30T10:17:00"/>
    <d v="2019-02-07T00:00:00"/>
    <d v="1899-12-30T23:59:00"/>
    <x v="1"/>
    <x v="58"/>
    <d v="2019-05-24T00:00:00"/>
    <d v="2019-03-18T00:00:00"/>
    <d v="2019-05-24T00:00:00"/>
    <d v="2019-03-21T00:00:00"/>
    <d v="2019-03-11T00:00:00"/>
    <n v="1833"/>
    <x v="9"/>
    <s v="The Chuckle House Unit 10, Off Emerald Way _x000a_Stone Business Park Stone_x000a_ST15 0SR"/>
    <s v="N/A"/>
    <s v="Lot 3 Tutoring"/>
    <s v="No"/>
    <s v="No"/>
    <s v="Yes"/>
    <n v="3"/>
    <d v="2019-03-21T00:00:00"/>
    <d v="2019-03-18T00:00:00"/>
    <d v="2019-05-24T00:00:00"/>
    <n v="47"/>
    <s v="Ext 1 03/09/19 to 25/10/19 £2,162.00_x000a__x000a_Ext 2 04/11/19 to 20/12/19_x000a_£1,480.50"/>
    <s v="V1 03/06/2019 to 22/07/2019, 1.5hrs per day, 4.5hrs pw, = 33 hours @ £47.00 = £1,551.00_x000a_Increased hrs to 6hrs pw from 03/06/19 to 22/07/19 = 44hrs @£47.00 = £2,068.00"/>
    <s v="Yes"/>
    <s v="Yes"/>
    <s v="Yes"/>
    <s v="Yes"/>
    <s v="Yes"/>
  </r>
  <r>
    <x v="2"/>
    <m/>
    <m/>
    <m/>
    <m/>
    <m/>
    <m/>
    <x v="22"/>
    <x v="1"/>
    <m/>
    <s v="Standard Award Procedure_x000a_Locality: Stafford                    Number of Places: 1    _x000a_Session Pattern: 2 hours per day Thurs to Friday only _x000a_Total hours 44"/>
    <m/>
    <m/>
    <m/>
    <m/>
    <x v="1"/>
    <x v="21"/>
    <m/>
    <d v="2019-02-25T00:00:00"/>
    <d v="2019-05-24T00:00:00"/>
    <d v="2019-02-19T00:00:00"/>
    <d v="2019-02-27T00:00:00"/>
    <n v="2552"/>
    <x v="4"/>
    <s v="11 Ferndell Close_x000a_Cannock_x000a_Staffs_x000a_WS11 1HR"/>
    <s v="N/A"/>
    <s v="Lot 3 Tutoring"/>
    <s v="No"/>
    <s v="No"/>
    <s v="No"/>
    <n v="3"/>
    <d v="2019-02-19T00:00:00"/>
    <d v="2019-02-25T00:00:00"/>
    <d v="2019-05-24T00:00:00"/>
    <n v="58"/>
    <s v="Ext 1 06/06/19 to 19/07/19 £1,624.00_x000a__x000a_Ext 2 03/09/19 to 25/10/19 £3,712.00 _x000a__x000a_Ext 3 04/11/19 to 20/12/19_x000a_£1,624.00"/>
    <m/>
    <s v="Yes"/>
    <s v="Yes"/>
    <s v="Yes"/>
    <s v="Yes"/>
    <s v="Yes"/>
  </r>
  <r>
    <x v="1"/>
    <s v="0099"/>
    <s v="Not Recorded"/>
    <s v="Sandra Bennet"/>
    <s v="East Staffs"/>
    <s v="Rocester"/>
    <s v="SC"/>
    <x v="51"/>
    <x v="1"/>
    <s v="Lot 1"/>
    <s v="Emergency Award Procedure_x000a_Locality: Rocester                    Number of Places: 1    _x000a_Session Pattern: Monday - Friday 5 hrs per day 25 hrs per week  _x000a_Total Hours - 475"/>
    <d v="2019-01-31T00:00:00"/>
    <m/>
    <m/>
    <m/>
    <x v="0"/>
    <x v="42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3"/>
    <s v="0100"/>
    <s v="Not Recorded"/>
    <s v="Sally Bateman"/>
    <s v="Newcastle"/>
    <s v="Bentilee"/>
    <s v="MB"/>
    <x v="59"/>
    <x v="1"/>
    <s v="Lot 3"/>
    <s v="Emergency Award Procedure_x000a_Locality: Bentilee                    Number of Places: 1    _x000a_Session Pattern: 10 hours per week, minimum of 4 days, Monday - Friday _x000a_Total Hours - 40"/>
    <d v="2019-01-31T00:00:00"/>
    <d v="1899-12-30T16:35:00"/>
    <d v="2019-02-01T00:00:00"/>
    <d v="1899-12-30T23:59:00"/>
    <x v="1"/>
    <x v="47"/>
    <d v="2019-03-01T00:00:00"/>
    <d v="2019-02-07T00:00:00"/>
    <d v="2019-03-01T00:00:00"/>
    <d v="2019-02-08T00:00:00"/>
    <d v="2019-02-08T00:00:00"/>
    <n v="1950"/>
    <x v="3"/>
    <s v="Dean Row Court   Dean Row Road  Wilmslow, Cheshire  SK9 2TB"/>
    <n v="235030744"/>
    <s v="Lot 3 Tutoring"/>
    <s v="No"/>
    <s v="No"/>
    <s v="Yes"/>
    <n v="1"/>
    <d v="2019-02-05T00:00:00"/>
    <d v="2019-02-07T00:00:00"/>
    <d v="2019-03-01T00:00:00"/>
    <n v="65"/>
    <s v="Ext 1 04/03/19 to 29/03/19 _x000a_£2,600 "/>
    <m/>
    <s v="N/A"/>
    <s v="N/A"/>
    <s v="N/A"/>
    <s v="N/A"/>
    <s v="N/A"/>
  </r>
  <r>
    <x v="3"/>
    <s v="0101"/>
    <s v="Not Recorded"/>
    <s v="Lesley Gill"/>
    <s v="OOC"/>
    <s v="Uttoxeter"/>
    <s v="MB"/>
    <x v="60"/>
    <x v="1"/>
    <s v="Lot 3"/>
    <s v="Emergency Award Procedure_x000a_Locality: Uttoxeter                    Number of Places: 1    _x000a_Session Pattern: 8 hours per week, 2 hours per day, Mon Tue Thurs Fri, _x000a_Total Hours - 24"/>
    <d v="2019-01-31T00:00:00"/>
    <d v="1899-12-30T16:40:00"/>
    <d v="2019-02-01T00:00:00"/>
    <d v="1899-12-30T23:59:00"/>
    <x v="1"/>
    <x v="47"/>
    <d v="2019-03-22T00:00:00"/>
    <d v="2019-02-11T00:00:00"/>
    <d v="2019-02-22T00:00:00"/>
    <d v="2019-02-28T00:00:00"/>
    <d v="2019-02-11T00:00:00"/>
    <n v="1040"/>
    <x v="3"/>
    <s v="Dean Row Court   Dean Row Road  Wilmslow, Cheshire  SK9 2TB"/>
    <n v="235030744"/>
    <s v="Lot 3 Tutoring"/>
    <s v="No"/>
    <s v="No"/>
    <s v="Yes"/>
    <n v="1"/>
    <d v="2019-01-31T00:00:00"/>
    <d v="2019-02-11T00:00:00"/>
    <d v="2019-02-22T00:00:00"/>
    <n v="65"/>
    <s v="Ext 1 04/03/19 to 12/04/19 £3,120.00"/>
    <s v="Terminated 12/04/2019"/>
    <s v="N/A"/>
    <s v="N/A"/>
    <s v="N/A"/>
    <s v="N/A"/>
    <s v="N/A"/>
  </r>
  <r>
    <x v="1"/>
    <s v="0102"/>
    <s v="Not Recorded"/>
    <s v="Sandra Bennet"/>
    <s v="East Staffs"/>
    <s v="Rocester"/>
    <s v="SC"/>
    <x v="61"/>
    <x v="1"/>
    <s v="Lot 2"/>
    <s v="Standard Award Procedure_x000a_Locality: East Staffs/Rocester                   Number of Places: 1    _x000a_Session Pattern: 3 hours per day, 15 hours per week 267 hours"/>
    <d v="2019-02-01T00:00:00"/>
    <d v="1899-12-30T10:42:00"/>
    <d v="2019-02-08T00:00:00"/>
    <d v="1899-12-30T23:59:00"/>
    <x v="0"/>
    <x v="60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103"/>
    <s v="Not Recorded"/>
    <s v="Sandra Bennet"/>
    <s v="East Staffs"/>
    <s v="Rocester"/>
    <s v="SC"/>
    <x v="51"/>
    <x v="1"/>
    <s v="Lot 3"/>
    <s v="Emergency Award Procedure_x000a_Locality: Uttoxeter                    Number of Places: 1    _x000a_Session Pattern: 10 hours per week, 2 hours per day, Mon -Fri, Total Hours - 174"/>
    <d v="2019-02-01T00:00:00"/>
    <d v="1899-12-30T10:42:00"/>
    <d v="2019-02-08T00:00:00"/>
    <d v="1899-12-30T23:59:00"/>
    <x v="1"/>
    <x v="61"/>
    <d v="2019-07-19T00:00:00"/>
    <s v="25/0/2019"/>
    <d v="2019-07-19T00:00:00"/>
    <d v="2019-02-19T00:00:00"/>
    <d v="2019-02-19T00:00:00"/>
    <n v="11310"/>
    <x v="3"/>
    <s v="Dean Row Court   Dean Row Road  Wilmslow, Cheshire  SK9 2TB"/>
    <n v="235030744"/>
    <s v="Lot 3 Tutoring"/>
    <s v="No"/>
    <s v="No"/>
    <s v="No"/>
    <n v="2"/>
    <d v="2019-02-19T00:00:00"/>
    <d v="2019-02-25T00:00:00"/>
    <d v="2019-07-19T00:00:00"/>
    <n v="65"/>
    <m/>
    <s v="Terminated 07/06/19"/>
    <s v="Yes"/>
    <s v="Yes"/>
    <s v="Yes"/>
    <s v="Yes"/>
    <s v="Yes"/>
  </r>
  <r>
    <x v="0"/>
    <s v="0104"/>
    <s v="Not Recorded"/>
    <s v="Lucy Morris"/>
    <s v="Stafford"/>
    <s v="Stafford"/>
    <s v="VA"/>
    <x v="62"/>
    <x v="1"/>
    <s v="Lot 3"/>
    <s v="Standard Award Procedure_x000a_Locality: Stafford          _x000a_Number of Places: 1    _x000a_Session Pattern: 10 hrs per week   Total Hours - 80"/>
    <d v="2019-02-01T00:00:00"/>
    <d v="1899-12-30T14:10:00"/>
    <d v="2019-02-08T00:00:00"/>
    <d v="1899-12-30T23:59:00"/>
    <x v="1"/>
    <x v="58"/>
    <d v="2019-04-12T00:00:00"/>
    <d v="2019-02-25T00:00:00"/>
    <d v="2019-04-12T00:00:00"/>
    <s v="19/02/2019_x000a_09/04/2019"/>
    <d v="2019-02-19T00:00:00"/>
    <n v="4550"/>
    <x v="3"/>
    <s v="Dean Row Court   Dean Row Road  Wilmslow, Cheshire  SK9 2TB"/>
    <n v="235030744"/>
    <s v="Lot 3 Tutoring"/>
    <s v="No"/>
    <s v="No"/>
    <s v="No"/>
    <n v="1"/>
    <d v="2019-02-18T00:00:00"/>
    <d v="2019-02-25T00:00:00"/>
    <d v="2019-04-12T00:00:00"/>
    <n v="65"/>
    <s v="Ext 1 29/04/2019 to 24/05/2019 _x000a_£2,470.00_x000a__x000a_Ext 2 03/06/2019 to 21/06/2019 _x000a_£1,950.00"/>
    <s v="Terminated 13/06/19"/>
    <s v="Yes"/>
    <s v="Yes"/>
    <s v="Yes"/>
    <s v="Yes"/>
    <s v="Yes"/>
  </r>
  <r>
    <x v="1"/>
    <s v="0105"/>
    <s v="Not Recorded"/>
    <s v="Sandra Bennet"/>
    <s v="East Staffs"/>
    <s v="Burton-upon-Trent"/>
    <s v="SC"/>
    <x v="63"/>
    <x v="1"/>
    <s v="Lot 2"/>
    <s v="Standard Award Procedure_x000a_Locality: Stafford          _x000a_Number of Places: 1    _x000a_Session Pattern: 10 hrs per week   Total Hours - 81"/>
    <d v="2019-02-04T00:00:00"/>
    <s v="`14:47"/>
    <d v="2019-02-11T00:00:00"/>
    <d v="1899-12-30T23:59:00"/>
    <x v="0"/>
    <x v="62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s v="0106"/>
    <s v="Not Recorded"/>
    <s v="Sandra Bennet"/>
    <s v="East Staffs"/>
    <s v="Burton-upon-Trent"/>
    <s v="SC"/>
    <x v="63"/>
    <x v="1"/>
    <s v="Lot 3"/>
    <s v="Standard Award Procedure_x000a_Locality: Stafford          _x000a_Number of Places: 1    _x000a_Session Pattern: 10 hrs per week   Total Hours - 82"/>
    <d v="2019-02-04T00:00:00"/>
    <d v="1899-12-30T14:47:00"/>
    <d v="2019-02-11T00:00:00"/>
    <d v="1899-12-30T23:59:00"/>
    <x v="0"/>
    <x v="62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s v="0107"/>
    <s v="Not Recorded"/>
    <s v="Lesley Calverley"/>
    <s v="Various"/>
    <s v="Various"/>
    <s v="VA"/>
    <x v="49"/>
    <x v="1"/>
    <s v="Lot 2"/>
    <s v="Standard Award Procedure Locality: Staffordshire_x000a_Number of Places: Flexible registration of pupils_x000a_Session Pattern: Daily during school term_x000a_Total hours =  A maximum number of hours within the budget avaialbe of £20,000"/>
    <d v="2019-02-05T00:00:00"/>
    <d v="1899-12-30T09:20:00"/>
    <d v="2019-02-12T00:00:00"/>
    <d v="1899-12-30T23:59:00"/>
    <x v="1"/>
    <x v="58"/>
    <s v="Until utilisation of commissioned hours "/>
    <d v="2019-02-15T00:00:00"/>
    <s v="Until utilisation of commissioned hours "/>
    <d v="2019-02-15T00:00:00"/>
    <d v="2019-02-15T00:00:00"/>
    <n v="20000"/>
    <x v="7"/>
    <s v="4 Churchill Court _x000a_58 Station Road  _x000a_North Harrow  _x000a_Middlesex  _x000a_HA2 7SA "/>
    <s v="N/A"/>
    <s v="Lot 2 Part Time Alternative Education Provision"/>
    <s v="No"/>
    <s v="No"/>
    <s v="No"/>
    <n v="1"/>
    <d v="2019-02-15T00:00:00"/>
    <d v="2019-02-15T00:00:00"/>
    <d v="2021-02-14T00:00:00"/>
    <n v="22.5"/>
    <m/>
    <s v="V1 increase in value from £20,000.00 to £40,0000_x000a__x000a_V2 increase in value by aNother £20,000_x000a__x000a_V3 increase in value by aNother £10,000_x000a__x000a_V6 increase in value by another £10,000"/>
    <s v="Yes"/>
    <s v="Yes"/>
    <s v="Yes"/>
    <s v="Yes"/>
    <s v="Yes"/>
  </r>
  <r>
    <x v="0"/>
    <n v="108"/>
    <s v="Not Recorded"/>
    <s v="Barry Langston"/>
    <s v="Lichfield"/>
    <s v="Lichfield"/>
    <s v="CW"/>
    <x v="64"/>
    <x v="2"/>
    <s v="Lot 3"/>
    <s v="Standard Award Procedure Locality: lichfield_x000a_Number of Places: 1_x000a_Session Pattern: 10 hours a week_x000a_"/>
    <d v="2019-02-07T00:00:00"/>
    <d v="1899-12-30T15:08:00"/>
    <d v="2019-02-14T00:00:00"/>
    <d v="1899-12-30T23:59:00"/>
    <x v="1"/>
    <x v="63"/>
    <d v="2019-04-12T00:00:00"/>
    <d v="2019-03-13T00:00:00"/>
    <d v="2019-03-11T00:00:00"/>
    <d v="2019-03-12T00:00:00"/>
    <d v="2019-03-13T00:00:00"/>
    <n v="2600"/>
    <x v="3"/>
    <s v="Dean Row Court  _x000a_Summerfields Village Centre _x000a_Dean Row Road  _x000a_Wilmslow _x000a_SK9 2TB"/>
    <n v="235030744"/>
    <s v="Lot 3 Tutoring"/>
    <s v="No"/>
    <s v="No"/>
    <s v="Yes"/>
    <n v="1"/>
    <d v="2019-03-01T00:00:00"/>
    <d v="2019-03-13T00:00:00"/>
    <d v="2019-03-11T00:00:00"/>
    <n v="65"/>
    <m/>
    <s v="V1 29/04/19 to 24/05/19 £1,040.00 _x000a_and _x000a_03/06/19 to 19/07/19 £1,820.00_x000a_Orignal award contract hrs were not delivered_x000a__x000a_Terminated 01/07/2019"/>
    <s v="Yes"/>
    <s v="Yes"/>
    <s v="Yes"/>
    <s v="Yes"/>
    <s v="Yes"/>
  </r>
  <r>
    <x v="1"/>
    <s v="0109"/>
    <s v="Not Recorded"/>
    <s v="Sandra Bennet"/>
    <s v="East Staffs"/>
    <s v="Uttoxeter"/>
    <s v="SC"/>
    <x v="65"/>
    <x v="1"/>
    <s v="Lot 3"/>
    <s v="Emergency Award Procedure Locality: Uttoxeter_x000a_Number of Places: 1_x000a_Session Pattern: 2 hours per day 15 weeks_x000a_Total Hours 148 hrs - bank holiday"/>
    <d v="2019-02-11T00:00:00"/>
    <d v="1900-01-10T11:02:24"/>
    <d v="2019-02-12T00:00:00"/>
    <d v="1899-12-30T23:59:00"/>
    <x v="1"/>
    <x v="58"/>
    <d v="2019-06-28T00:00:00"/>
    <d v="2019-02-25T00:00:00"/>
    <d v="2019-06-28T00:00:00"/>
    <d v="2019-02-19T00:00:00"/>
    <d v="2019-02-28T00:00:00"/>
    <n v="8584"/>
    <x v="4"/>
    <s v="11 Ferndell Close _x000a_Cannock _x000a_Staffs _x000a_WS11 1HR"/>
    <s v="N/A"/>
    <s v="Lot 3 Tutoring"/>
    <s v="No"/>
    <s v="No"/>
    <s v="No"/>
    <n v="2"/>
    <d v="2019-02-19T00:00:00"/>
    <d v="2019-02-25T00:00:00"/>
    <d v="2019-06-28T00:00:00"/>
    <n v="58"/>
    <m/>
    <m/>
    <s v="Yes"/>
    <s v="Yes"/>
    <s v="Yes"/>
    <s v="Yes"/>
    <s v="Yes"/>
  </r>
  <r>
    <x v="0"/>
    <s v="110"/>
    <s v="Not Recorded"/>
    <s v="Joanne Dodd"/>
    <s v="Newcastle"/>
    <s v="Newcastle"/>
    <s v="CW"/>
    <x v="56"/>
    <x v="1"/>
    <s v="Lot 1"/>
    <s v="Standard Award Procedure_x000a_Locality:  Newcastle                     Number of Places: 1    _x000a_Session Pattern: 30 hrs for 5 days   _x000a_Total Hours: 540"/>
    <d v="2019-02-11T00:00:00"/>
    <d v="1899-12-30T09:08:00"/>
    <d v="2019-02-18T00:00:00"/>
    <d v="1899-12-30T23:59:00"/>
    <x v="0"/>
    <x v="48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n v="111"/>
    <s v="Not Recorded"/>
    <s v="Lucy Morris"/>
    <s v="Stafford"/>
    <s v="Stafford"/>
    <s v="MB"/>
    <x v="66"/>
    <x v="1"/>
    <s v="Lot 3"/>
    <s v="Standard Award Procedure_x000a_Locality: Stafford                    Number of Places: 1    _x000a_Session Pattern: 2 hrs per day, 5 days per week   _x000a_Total Hours: 70 hrs"/>
    <d v="2019-02-11T00:00:00"/>
    <d v="1899-12-30T13:00:00"/>
    <d v="2019-02-18T00:00:00"/>
    <d v="1899-12-30T23:59:00"/>
    <x v="1"/>
    <x v="58"/>
    <d v="2019-04-12T00:00:00"/>
    <d v="2019-03-04T00:00:00"/>
    <d v="2019-04-12T00:00:00"/>
    <d v="2019-02-27T00:00:00"/>
    <d v="2019-03-04T00:00:00"/>
    <n v="3900"/>
    <x v="3"/>
    <s v="Dean Row Court   Dean Row Road  Wilmslow, Cheshire  SK9 2TB"/>
    <n v="235030744"/>
    <s v="Lot 3 Tutoring"/>
    <s v="No"/>
    <s v="No"/>
    <s v="Yes"/>
    <n v="1"/>
    <d v="2019-02-27T00:00:00"/>
    <d v="2019-03-04T00:00:00"/>
    <d v="2019-04-12T00:00:00"/>
    <n v="65"/>
    <m/>
    <s v="V1 29/04/19 to 24/05/19 £2,990.00_x000a__x000a_V2 29/04/19 to 10/06/19 £3,770.00_x000a__x000a_Terminated 10/06/2019"/>
    <s v="Yes"/>
    <s v="Yes"/>
    <s v="Yes"/>
    <s v="Yes"/>
    <s v="Yes"/>
  </r>
  <r>
    <x v="0"/>
    <n v="112"/>
    <s v="Not Recorded"/>
    <s v="Julie Holmes"/>
    <s v="Newcastle"/>
    <s v="Newcastle"/>
    <s v="VA"/>
    <x v="10"/>
    <x v="1"/>
    <s v="Lot 1"/>
    <s v="Emergency Award Procedure_x000a_Locality: Newcastle/Moorlands                    Number of Places: 1    _x000a_Session Pattern: Mon to Fri 5hrs a day, so 25hrs a week    _x000a_Total Hours: 675"/>
    <d v="2019-02-14T00:00:00"/>
    <d v="1899-12-30T09:20:00"/>
    <d v="2019-02-15T00:00:00"/>
    <d v="1899-12-30T23:59:00"/>
    <x v="0"/>
    <x v="57"/>
    <m/>
    <m/>
    <m/>
    <m/>
    <m/>
    <m/>
    <x v="0"/>
    <m/>
    <m/>
    <m/>
    <m/>
    <m/>
    <m/>
    <m/>
    <m/>
    <m/>
    <m/>
    <m/>
    <m/>
    <m/>
    <s v="N/A"/>
    <m/>
    <m/>
    <m/>
    <m/>
  </r>
  <r>
    <x v="3"/>
    <n v="113"/>
    <s v="Not Recorded"/>
    <s v="Julie Roper"/>
    <s v="Stafford"/>
    <s v="Eccleshall"/>
    <s v="MB"/>
    <x v="53"/>
    <x v="1"/>
    <s v="Lot 3"/>
    <s v="Standard Award Procedure Locality: Eccleshall          _x000a_Number of Places: 1                Session Pattern: 1 hr per day 5 days a week for 5 weeks _x000a_Total hours=25 hours "/>
    <d v="2019-02-18T00:00:00"/>
    <d v="1899-12-30T09:00:00"/>
    <d v="2019-02-25T00:00:00"/>
    <d v="1899-12-30T23:59:00"/>
    <x v="0"/>
    <x v="48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3"/>
    <n v="114"/>
    <s v="Not Recorded"/>
    <s v="Julie Roper"/>
    <s v="Stafford"/>
    <s v=" "/>
    <s v="MB"/>
    <x v="54"/>
    <x v="1"/>
    <s v="Lot 3"/>
    <s v="Standard Award Procedure Locality: Stafford    _x000a_Number of Places: 1                Session Pattern: 1 hr  a week for 5 weeks Total hours= 5 hours "/>
    <d v="2019-02-18T00:00:00"/>
    <d v="1899-12-30T09:00:00"/>
    <d v="2019-02-25T00:00:00"/>
    <d v="1899-12-30T23:59:00"/>
    <x v="0"/>
    <x v="48"/>
    <m/>
    <m/>
    <m/>
    <m/>
    <m/>
    <m/>
    <x v="0"/>
    <m/>
    <m/>
    <m/>
    <m/>
    <m/>
    <m/>
    <m/>
    <m/>
    <m/>
    <m/>
    <m/>
    <m/>
    <m/>
    <s v="N/A"/>
    <m/>
    <m/>
    <m/>
    <m/>
  </r>
  <r>
    <x v="0"/>
    <n v="115"/>
    <s v="Not Recorded"/>
    <s v="Claire Gardner"/>
    <s v="Burton-upon-Trent"/>
    <s v="East Staffs"/>
    <s v="VA"/>
    <x v="36"/>
    <x v="1"/>
    <s v="Lot 1"/>
    <s v="Emergency Award Procedure Locality: East Staffs _x000a_Number of Places: 1                Session Pattern: 4hrs per day for 5 days_x000a_Total hours = 360"/>
    <d v="2019-02-19T00:00:00"/>
    <d v="1899-12-30T13:48:00"/>
    <d v="2019-02-20T00:00:00"/>
    <d v="1899-12-30T23:59:00"/>
    <x v="0"/>
    <x v="57"/>
    <m/>
    <m/>
    <m/>
    <m/>
    <m/>
    <m/>
    <x v="0"/>
    <m/>
    <m/>
    <m/>
    <m/>
    <m/>
    <m/>
    <m/>
    <m/>
    <m/>
    <m/>
    <m/>
    <m/>
    <m/>
    <s v="N/A"/>
    <m/>
    <m/>
    <m/>
    <m/>
  </r>
  <r>
    <x v="0"/>
    <n v="116"/>
    <s v="Not Recorded"/>
    <s v="Claire Gardner"/>
    <s v="Burton-upon-Trent"/>
    <s v="East Staffs"/>
    <s v="VA"/>
    <x v="67"/>
    <x v="1"/>
    <s v="Lot 3"/>
    <s v="Emergency Award Procedure Locality: East Staffs _x000a_Number of Places: 1                Session Pattern: 2hrs per day for 5 days_x000a_Total hours = 180 "/>
    <d v="2019-02-19T00:00:00"/>
    <d v="1899-12-30T13:42:00"/>
    <d v="2019-02-20T00:00:00"/>
    <d v="1899-12-30T23:59:00"/>
    <x v="0"/>
    <x v="57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1"/>
    <n v="117"/>
    <s v="Not Recorded"/>
    <s v="Vikki Read"/>
    <s v="Burton-upon-Trent"/>
    <s v="East Staffs"/>
    <s v="SC"/>
    <x v="68"/>
    <x v="1"/>
    <s v="Lot 2"/>
    <s v="Standard Award Procedure Locality: Burton on Trent_x000a_Number of Places: 1                Session Pattern: 4 hours a week in 2 hour sessions_x000a_Total hours =  "/>
    <s v="20.02.2019"/>
    <d v="1899-12-30T10:15:00"/>
    <s v="27.02.2019"/>
    <d v="1899-12-30T23:59:00"/>
    <x v="0"/>
    <x v="57"/>
    <m/>
    <m/>
    <m/>
    <m/>
    <m/>
    <m/>
    <x v="0"/>
    <m/>
    <m/>
    <m/>
    <m/>
    <m/>
    <m/>
    <m/>
    <m/>
    <m/>
    <m/>
    <m/>
    <m/>
    <m/>
    <s v="N/A"/>
    <m/>
    <m/>
    <m/>
    <m/>
  </r>
  <r>
    <x v="0"/>
    <n v="118"/>
    <s v="Not Recorded"/>
    <s v="Amy Challinor"/>
    <s v="Cannock"/>
    <s v="Canock/Lichfield/Rugeley"/>
    <s v="MB"/>
    <x v="69"/>
    <x v="1"/>
    <s v="Lot 1"/>
    <s v="Standard Award Procedure Locality: Cannock/Lichfield/Rugeley_x000a_Number of Places: 1                Session Pattern: 3 hours per day, Mon to Fri for 6 weeks _x000a_Total hours = 90  "/>
    <d v="2019-02-20T00:00:00"/>
    <d v="1899-12-30T15:51:00"/>
    <d v="2019-02-27T00:00:00"/>
    <d v="1899-12-30T23:59:00"/>
    <x v="0"/>
    <x v="57"/>
    <m/>
    <m/>
    <m/>
    <m/>
    <m/>
    <m/>
    <x v="0"/>
    <m/>
    <m/>
    <m/>
    <m/>
    <m/>
    <m/>
    <m/>
    <m/>
    <m/>
    <m/>
    <m/>
    <m/>
    <m/>
    <s v="N/A"/>
    <m/>
    <m/>
    <m/>
    <m/>
  </r>
  <r>
    <x v="0"/>
    <n v="119"/>
    <s v="Not Recorded"/>
    <s v="Amy Challinor"/>
    <s v="Cannock"/>
    <s v="Rugeley"/>
    <s v="CW"/>
    <x v="26"/>
    <x v="1"/>
    <s v="Lot 1"/>
    <s v="Standard Award Procedure Locality: Cannock/Lichfield/Rugeley_x000a_Number of Places: 1                Session Pattern: 4 hours per day, Mon to Fri for 4 weeks _x000a_Total hours = 80  "/>
    <d v="2019-02-28T00:00:00"/>
    <d v="1899-12-30T15:42:00"/>
    <s v="7.3.19"/>
    <d v="1899-12-30T23:59:00"/>
    <x v="0"/>
    <x v="57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n v="120"/>
    <s v="Not Recorded"/>
    <s v="Amy Challinor"/>
    <s v="Cannock"/>
    <s v="Cannock/Lichfield/_x000a_Rugeley"/>
    <s v="MB"/>
    <x v="69"/>
    <x v="2"/>
    <s v="Lot 1"/>
    <s v="Standard Award Procedure Locality: Cannock/Lichfield/Rugeley_x000a_Number of Places: 1                Session Pattern: 3 hours per day, Mon to Fri for 6 weeks _x000a_Total hours = 90  "/>
    <d v="2019-02-28T00:00:00"/>
    <d v="1899-12-30T16:20:00"/>
    <d v="2019-03-07T00:00:00"/>
    <d v="1899-12-30T23:59:00"/>
    <x v="0"/>
    <x v="64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0"/>
    <n v="121"/>
    <s v="Not Recorded"/>
    <s v="Andrea James"/>
    <s v="Stafford"/>
    <s v="Yarnfield"/>
    <s v="MB"/>
    <x v="70"/>
    <x v="2"/>
    <s v="Lot 2"/>
    <s v="Emergency Award Procedure Locality: Yarnfield_x000a_Number of Places: 1                Session Pattern: 10 hours per week, days tbc, for 15 weeks _x000a_Total hours = 150"/>
    <d v="2019-03-01T00:00:00"/>
    <d v="1899-12-30T09:08:00"/>
    <d v="2019-03-02T00:00:00"/>
    <d v="1899-12-30T23:59:00"/>
    <x v="1"/>
    <x v="65"/>
    <d v="2019-07-19T00:00:00"/>
    <d v="2019-04-01T00:00:00"/>
    <d v="2019-07-19T00:00:00"/>
    <d v="2019-04-16T00:00:00"/>
    <m/>
    <n v="8450"/>
    <x v="3"/>
    <s v="Dean Row Court  _x000a_Summerfields Village Centre _x000a_Dean Row Road  _x000a_Wilmslow _x000a_SK9 2TB"/>
    <n v="235030744"/>
    <s v="Lot 2 Part Time Alternative Education Provision"/>
    <s v="No"/>
    <s v="No"/>
    <s v="Yes"/>
    <n v="3"/>
    <d v="2019-03-22T00:00:00"/>
    <d v="2019-04-01T00:00:00"/>
    <d v="2019-07-19T00:00:00"/>
    <n v="65"/>
    <s v="Ext 1 03/09/19 to 25/10/19 £5,070.00_x000a__x000a_Ext 2 04/11/19 to 14/02/20_x000a_£6,760.00_x000a__x000a_Ext 3 24/02/20 to 26/06/20_x000a_£3,900.00_x000a__x000a_Ext 4 29/06/20 to 17/07/20_x000a_£780.00"/>
    <m/>
    <s v="Yes"/>
    <s v="Yes"/>
    <s v="Yes"/>
    <s v="Yes"/>
    <s v="Yes"/>
  </r>
  <r>
    <x v="1"/>
    <n v="122"/>
    <s v="Not Recorded"/>
    <s v="Karen Armitt"/>
    <s v="Stafford"/>
    <s v="Stafford"/>
    <s v="SC"/>
    <x v="71"/>
    <x v="2"/>
    <s v="Lot 1"/>
    <s v="Standard Award Procedure Locality: Stafford_x000a_Number of Places: 1                Session Pattern: 25 hours per week,  for 14  weeks + 3 days     Total hours = 365"/>
    <d v="2019-03-01T00:00:00"/>
    <d v="1899-12-30T11:50:00"/>
    <d v="2019-03-08T00:00:00"/>
    <d v="1899-12-30T23:59:00"/>
    <x v="0"/>
    <x v="57"/>
    <m/>
    <m/>
    <m/>
    <m/>
    <m/>
    <m/>
    <x v="0"/>
    <s v="Select Supplier"/>
    <s v="Select Supplier"/>
    <m/>
    <m/>
    <m/>
    <s v="Select Supplier"/>
    <m/>
    <m/>
    <m/>
    <m/>
    <m/>
    <m/>
    <m/>
    <s v="N/A"/>
    <s v="N/A"/>
    <s v="N/A"/>
    <s v="N/A"/>
    <s v="N/A"/>
  </r>
  <r>
    <x v="1"/>
    <n v="123"/>
    <s v="Not Recorded"/>
    <s v="Karen Armitt"/>
    <s v="South Staffs"/>
    <s v="Perton/Wombourne"/>
    <s v="SC"/>
    <x v="72"/>
    <x v="2"/>
    <s v="Lot 2"/>
    <s v="Emergency Award Procedure Locality: Stafford_x000a_Number of Places: 1                Session Pattern: 25 hours per week,  for 14  weeks + 3 days     Total hours = 365"/>
    <s v="01.03.2019"/>
    <d v="1899-12-30T14:15:00"/>
    <d v="2019-03-04T00:00:00"/>
    <d v="1899-12-30T23:59:00"/>
    <x v="0"/>
    <x v="57"/>
    <m/>
    <m/>
    <m/>
    <m/>
    <m/>
    <m/>
    <x v="0"/>
    <s v="Select Supplier"/>
    <s v="Select Supplier"/>
    <m/>
    <m/>
    <m/>
    <s v="Select Supplier"/>
    <m/>
    <m/>
    <m/>
    <m/>
    <m/>
    <m/>
    <m/>
    <s v="N/A"/>
    <m/>
    <m/>
    <m/>
    <m/>
  </r>
  <r>
    <x v="1"/>
    <n v="124"/>
    <s v="Not Recorded"/>
    <s v="Karen Armitt"/>
    <s v="South Staffs"/>
    <s v="Perton/Wombourne"/>
    <s v="SC"/>
    <x v="73"/>
    <x v="2"/>
    <s v="Lot 3"/>
    <s v="Standard Award Procedure Locality: Stafford_x000a_Number of Places: 1                Session Pattern: 25 hours per week,  for 14  weeks + 3 days     Total hours = 367"/>
    <s v="01.03.2019"/>
    <d v="1899-12-30T14:15:00"/>
    <d v="2019-03-08T00:00:00"/>
    <d v="1899-12-30T23:59:00"/>
    <x v="0"/>
    <x v="57"/>
    <m/>
    <m/>
    <m/>
    <m/>
    <m/>
    <m/>
    <x v="0"/>
    <s v="Select Supplier"/>
    <s v="Select Supplier"/>
    <m/>
    <m/>
    <m/>
    <s v="Select Supplier"/>
    <m/>
    <m/>
    <m/>
    <m/>
    <m/>
    <m/>
    <m/>
    <s v="N/A"/>
    <m/>
    <m/>
    <m/>
    <m/>
  </r>
  <r>
    <x v="1"/>
    <n v="125"/>
    <s v="Not Recorded"/>
    <s v="Karen Armitt"/>
    <s v="South Staffs"/>
    <s v="Perton/Wombourne"/>
    <s v="SC"/>
    <x v="74"/>
    <x v="2"/>
    <s v="Lot 1"/>
    <s v="Emergency Award Procedure Locality: South Staffs_x000a_Number of Places: 1                Session Pattern: 25 hours per week,  for 14  weeks + 3 days     Total hours = 365"/>
    <s v="01.03.2020"/>
    <d v="1899-12-30T14:25:00"/>
    <s v="04.03.2019"/>
    <d v="1899-12-30T23:59:00"/>
    <x v="0"/>
    <x v="57"/>
    <m/>
    <m/>
    <m/>
    <m/>
    <m/>
    <m/>
    <x v="0"/>
    <s v="Select Supplier"/>
    <s v="Select Supplier"/>
    <m/>
    <m/>
    <m/>
    <s v="Select Supplier"/>
    <m/>
    <m/>
    <m/>
    <m/>
    <m/>
    <m/>
    <m/>
    <s v="N/A"/>
    <s v="N/A"/>
    <s v="N/A"/>
    <s v="N/A"/>
    <s v="N/A"/>
  </r>
  <r>
    <x v="1"/>
    <n v="126"/>
    <s v="Not Recorded"/>
    <s v="Karen Armitt"/>
    <s v="South Staffs"/>
    <s v="Perton/Wombourne"/>
    <s v="SC"/>
    <x v="75"/>
    <x v="2"/>
    <s v="Lot 1"/>
    <s v="Standard Award Procedure Locality: Southstaffs_x000a_Number of Places: 1                Session Pattern: 25 hours per week,  for 14  weeks + 3 days     Total hours = 365"/>
    <s v="01.03.2020"/>
    <d v="1899-12-30T15:25:00"/>
    <s v="08.03.2019"/>
    <d v="1899-12-30T23:59:00"/>
    <x v="0"/>
    <x v="57"/>
    <m/>
    <m/>
    <m/>
    <m/>
    <m/>
    <m/>
    <x v="0"/>
    <s v="Select Supplier"/>
    <s v="Select Supplier"/>
    <m/>
    <m/>
    <m/>
    <s v="Select Supplier"/>
    <m/>
    <m/>
    <m/>
    <m/>
    <m/>
    <m/>
    <m/>
    <s v="N/A"/>
    <m/>
    <m/>
    <m/>
    <m/>
  </r>
  <r>
    <x v="1"/>
    <n v="127"/>
    <s v="Not Recorded"/>
    <s v="Sandra Bennet"/>
    <s v="Tamworth"/>
    <s v="Tamworth"/>
    <s v="SC"/>
    <x v="49"/>
    <x v="2"/>
    <s v="Lot 4"/>
    <s v="Standard Award Procedure Locality: Tamworth_x000a_Number of Places: 50_x000a_Session Pattern: Daily during school term mon-Friday 6.5 hours a day_x000a_Total hours =  1313 hours"/>
    <d v="2019-03-06T00:00:00"/>
    <m/>
    <d v="2019-03-13T00:00:00"/>
    <d v="1899-12-30T23:59:00"/>
    <x v="0"/>
    <x v="66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0"/>
    <n v="128"/>
    <s v="Not Recorded"/>
    <s v="Ruth Bowen"/>
    <s v="Tamworth"/>
    <s v="Tamworth"/>
    <s v="CW"/>
    <x v="76"/>
    <x v="2"/>
    <s v="Lot 3"/>
    <s v="Emergency Procedure Locality: Tamworth_x000a_Number of Places: 1_x000a_Session Pattern: Maximum of 2 per day- 5 days a week for 16 weeks_x000a_Total hours =  1313 hours"/>
    <d v="2019-03-07T00:00:00"/>
    <m/>
    <m/>
    <d v="1899-12-30T23:59:00"/>
    <x v="1"/>
    <x v="67"/>
    <d v="2019-07-22T00:00:00"/>
    <d v="2019-03-18T00:00:00"/>
    <d v="2019-07-22T00:00:00"/>
    <d v="2019-03-18T00:00:00"/>
    <d v="2019-03-18T00:00:00"/>
    <n v="9750"/>
    <x v="3"/>
    <s v="Dean Row Court  _x000a_Summerfields Village Centre _x000a_Dean Row Road  _x000a_Wilmslow _x000a_SK9 2TB"/>
    <n v="235030744"/>
    <s v="Lot 3 Tutoring"/>
    <s v="No"/>
    <s v="No"/>
    <s v="Yes"/>
    <n v="2"/>
    <d v="2019-03-15T00:00:00"/>
    <d v="2019-03-18T00:00:00"/>
    <d v="2019-07-22T00:00:00"/>
    <n v="65"/>
    <m/>
    <m/>
    <s v="Yes"/>
    <s v="Yes"/>
    <s v="Yes"/>
    <s v="Yes"/>
    <s v="Yes"/>
  </r>
  <r>
    <x v="0"/>
    <s v="0129"/>
    <s v="Not Recorded"/>
    <s v="Cath Bridgeman"/>
    <s v="ww"/>
    <s v="Rugeley"/>
    <s v="VA"/>
    <x v="77"/>
    <x v="2"/>
    <s v="Lot 3"/>
    <s v="Emergency Procedure Locality: Rugeley_x000a_Number of Places: 1_x000a_Session Pattern: Mon to Fri_x000a_4hrs per day_x000a_Total hours = 80"/>
    <d v="2019-03-08T00:00:00"/>
    <d v="1899-12-30T14:00:00"/>
    <d v="2019-03-11T00:00:00"/>
    <d v="1899-12-30T23:59:00"/>
    <x v="1"/>
    <x v="68"/>
    <d v="2019-07-22T00:00:00"/>
    <d v="2019-03-25T00:00:00"/>
    <d v="2019-07-22T00:00:00"/>
    <d v="2019-03-25T00:00:00"/>
    <d v="2019-03-25T00:00:00"/>
    <n v="9100"/>
    <x v="3"/>
    <s v="Dean Row Court  _x000a_Summerfields Village Centre _x000a_Dean Row Road  _x000a_Wilmslow _x000a_SK9 2TB"/>
    <n v="235030744"/>
    <s v="Lot 3 Tutoring"/>
    <s v="No"/>
    <s v="No"/>
    <s v="Yes"/>
    <n v="2"/>
    <d v="2019-03-25T00:00:00"/>
    <d v="2019-03-25T00:00:00"/>
    <d v="2019-07-22T00:00:00"/>
    <n v="65"/>
    <m/>
    <m/>
    <s v="Yes"/>
    <s v="Yes"/>
    <s v="Yes"/>
    <s v="Yes"/>
    <s v="Yes"/>
  </r>
  <r>
    <x v="0"/>
    <n v="130"/>
    <s v="Not Recorded"/>
    <s v="Yvonne Hawkes"/>
    <s v="Lichfield"/>
    <s v="Burntwood"/>
    <s v="CW"/>
    <x v="78"/>
    <x v="2"/>
    <s v="Lot 3"/>
    <s v="Emergency Procedure Locality: Burntwood_x000a_Number of Places: 1_x000a_Session Pattern: Maximum of 2 per day- 5 days a week for 7 weeks_x000a_Total hours =  70 hours"/>
    <d v="2019-03-08T00:00:00"/>
    <d v="1899-12-30T12:48:00"/>
    <d v="2019-03-11T00:00:00"/>
    <d v="1899-12-30T23:59:00"/>
    <x v="0"/>
    <x v="64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s v="N/A"/>
    <s v="N/A"/>
    <s v="N/A"/>
    <s v="N/A"/>
  </r>
  <r>
    <x v="0"/>
    <n v="131"/>
    <s v="Not Recorded"/>
    <s v="Yvonne Hawkes"/>
    <s v="Lichfield"/>
    <s v="Burntwood"/>
    <s v="CW"/>
    <x v="79"/>
    <x v="2"/>
    <s v="Lot 3"/>
    <s v="Emergency Procedure Locality: Burntwood_x000a_Number of Places: 1_x000a_Session Pattern: Maximum of 2 per day- 5 days a week for 7 weeks_x000a_Total hours = 70 hours"/>
    <d v="2019-03-08T00:00:00"/>
    <m/>
    <d v="2019-03-11T00:00:00"/>
    <d v="1899-12-30T23:59:00"/>
    <x v="0"/>
    <x v="64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0"/>
    <s v="132"/>
    <s v="Not Recorded"/>
    <s v="Amy Challinor"/>
    <s v="Rugeley"/>
    <s v="Rugeley"/>
    <s v="CW"/>
    <x v="80"/>
    <x v="2"/>
    <s v="Lot 1"/>
    <s v="Standard Award Procedure_x000a_Locality: Rugeley_x000a_Number of places: 1_x000a_Session Pattern: 4hrs per day, 5 days per wk_x000a_Total hours = 80 hours _x000a_"/>
    <m/>
    <m/>
    <d v="2019-03-11T00:00:00"/>
    <d v="1899-12-30T23:59:00"/>
    <x v="0"/>
    <x v="64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1"/>
    <s v="133"/>
    <s v="Not Recorded"/>
    <s v="Karen Armitt"/>
    <s v="South Staffs"/>
    <s v="Kinver"/>
    <s v="SC"/>
    <x v="81"/>
    <x v="2"/>
    <s v="Lot 3"/>
    <s v="Emergency Procedure Locality: South Staffs_x000a_Number of Places: 1_x000a_Session Pattern: 2 hours per day 5 days per week  for 10 weeks _x000a_Total hours + 108 hours"/>
    <d v="2019-03-08T00:00:00"/>
    <d v="1900-01-03T00:00:00"/>
    <d v="2019-03-11T00:00:00"/>
    <d v="1899-12-30T23:59:00"/>
    <x v="1"/>
    <x v="68"/>
    <d v="2019-06-28T00:00:00"/>
    <d v="2019-03-25T00:00:00"/>
    <d v="2019-06-28T00:00:00"/>
    <d v="2019-03-14T00:00:00"/>
    <d v="2019-03-13T00:00:00"/>
    <n v="7020"/>
    <x v="3"/>
    <s v="Dean Row Court  _x000a_Summerfields Village Centre _x000a_Dean Row Road  _x000a_Wilmslow _x000a_SK9 2TB"/>
    <n v="235030744"/>
    <s v="Lot 3 Tutoring"/>
    <s v="No"/>
    <s v="No"/>
    <s v="Yes"/>
    <n v="3"/>
    <d v="2019-03-14T00:00:00"/>
    <d v="2019-03-25T00:00:00"/>
    <d v="2019-06-28T00:00:00"/>
    <n v="65"/>
    <m/>
    <s v="Terminated 09/04/2019_x000a_Student has moved over to Dudley. "/>
    <s v="Yes"/>
    <s v="Yes"/>
    <s v="Yes"/>
    <s v="Yes"/>
    <s v="Yes"/>
  </r>
  <r>
    <x v="1"/>
    <n v="135"/>
    <s v="Not Recorded"/>
    <s v="Karen Armitt"/>
    <s v="Stafford"/>
    <s v="Stafford"/>
    <s v="SC"/>
    <x v="82"/>
    <x v="2"/>
    <s v="Lot 2"/>
    <s v="Emergency Award Procedure Locality: Stafford_x000a_Number of Places: 1                Session Pattern: 25 hours per week,  for 14  weeks + 3 days     Total hours = 365"/>
    <d v="2019-03-11T00:00:00"/>
    <d v="1900-01-08T10:48:00"/>
    <s v="12.03.2019"/>
    <d v="1899-12-30T23:59:00"/>
    <x v="0"/>
    <x v="69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s v="N/A"/>
    <s v="N/A"/>
    <s v="N/A"/>
    <s v="N/A"/>
  </r>
  <r>
    <x v="1"/>
    <n v="136"/>
    <s v="Not Recorded"/>
    <s v="Karen Armitt"/>
    <s v="South Staffs"/>
    <s v="Perton/Wombourne"/>
    <s v="SC"/>
    <x v="73"/>
    <x v="2"/>
    <s v="Lot 2"/>
    <s v="Emergency Award Procedure Locality: Stafford_x000a_Number of Places: 1                Session Pattern: 25 hours per week,  for 14  weeks + 3 days     Total hours = 365"/>
    <d v="2019-03-11T00:00:00"/>
    <d v="1900-01-09T00:00:00"/>
    <s v="12.03.2019"/>
    <d v="1899-12-30T23:59:00"/>
    <x v="0"/>
    <x v="70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1"/>
    <n v="137"/>
    <s v="Not Recorded"/>
    <s v="Karen Armitt"/>
    <s v="South Staffs"/>
    <s v="Perton/Wombourne"/>
    <s v="SC"/>
    <x v="74"/>
    <x v="2"/>
    <s v="Lot 2"/>
    <s v="Emergency Award Procedure Locality: Southstaffs_x000a_Number of Places: 1                Session Pattern: 25 hours per week,  for 14  weeks + 3 days     Total hours = 365"/>
    <d v="2019-03-11T00:00:00"/>
    <d v="1900-01-09T00:00:00"/>
    <s v="12.03.2019"/>
    <d v="1899-12-30T23:59:00"/>
    <x v="0"/>
    <x v="70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1"/>
    <n v="138"/>
    <s v="Not Recorded"/>
    <s v="Karen Armitt"/>
    <s v="South Staffs"/>
    <s v="Kinver"/>
    <s v="SC"/>
    <x v="83"/>
    <x v="2"/>
    <s v="Lot 3"/>
    <s v="Standard Procedure Locality: South Staffs_x000a_Number of Places: 1_x000a_Session Pattern: 2 hours per day 5 days per week  for 10 weeks _x000a_Total hours = 108 hours"/>
    <d v="2019-03-11T00:00:00"/>
    <d v="1900-01-09T10:04:48"/>
    <s v="18.03.2019"/>
    <d v="1899-12-30T23:59:00"/>
    <x v="0"/>
    <x v="71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s v="N/A"/>
    <s v="N/A"/>
    <s v="N/A"/>
    <s v="N/A"/>
  </r>
  <r>
    <x v="1"/>
    <n v="139"/>
    <s v="Not Recorded"/>
    <s v="Karen Armitt"/>
    <s v="Great Wyrley"/>
    <s v="Great Wyrley"/>
    <s v="SC"/>
    <x v="84"/>
    <x v="2"/>
    <s v="Lot 1"/>
    <s v="Standard Procedure Locality:Great Wyrley_x000a_Number of Places: 1_x000a_Session Pattern: 3 hours per day 5 days per week  for 13 weeks  _x000a_Total hours = 207 hours"/>
    <d v="2019-03-11T00:00:00"/>
    <d v="1900-01-10T00:00:00"/>
    <s v="18.03.2019"/>
    <d v="1899-12-30T23:59:00"/>
    <x v="0"/>
    <x v="42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1"/>
    <n v="140"/>
    <s v="Not Recorded"/>
    <s v="Karen Armitt"/>
    <s v="Great Wyrley"/>
    <s v="Great Wyrley"/>
    <s v="SC"/>
    <x v="84"/>
    <x v="2"/>
    <s v="Lot 3"/>
    <s v="Standard Procedure Locality:Great Wyrley_x000a_Number of Places: 1_x000a_Session Pattern: 3 hours per day 5 days per week  for 13 weeks _x000a_Total hours = 207 hours"/>
    <d v="2019-03-11T00:00:00"/>
    <d v="1900-01-10T00:00:00"/>
    <d v="2019-03-18T00:00:00"/>
    <d v="1899-12-30T23:59:00"/>
    <x v="1"/>
    <x v="72"/>
    <d v="2019-06-28T00:00:00"/>
    <d v="2019-04-01T00:00:00"/>
    <d v="2019-06-28T00:00:00"/>
    <d v="2019-03-29T00:00:00"/>
    <m/>
    <n v="12006"/>
    <x v="4"/>
    <s v="11 Ferndell Close _x000a_Cannock _x000a_Staffs _x000a_WS11 1HR"/>
    <s v="N/A"/>
    <s v="Lot 3 Tutoring"/>
    <s v="No"/>
    <s v="No"/>
    <s v="Yes"/>
    <n v="3"/>
    <d v="2019-03-28T00:00:00"/>
    <d v="2019-04-01T00:00:00"/>
    <d v="2019-06-28T00:00:00"/>
    <n v="58"/>
    <s v="01/04/2019 to 28/06/2019, 2hrs per day x 5 days =10hrs per week. 9 wks and 4 days = 98 hours, £5,684.00"/>
    <s v="Terminated 03/06/19"/>
    <s v="Yes"/>
    <s v="Yes"/>
    <s v="Yes"/>
    <s v="Yes"/>
    <s v="Yes"/>
  </r>
  <r>
    <x v="1"/>
    <n v="141"/>
    <s v="Not Recorded"/>
    <s v="Sandra Bennet"/>
    <s v="Stafford"/>
    <s v="Stafford"/>
    <s v="SC"/>
    <x v="85"/>
    <x v="2"/>
    <s v="Lot 2"/>
    <s v="Standard Procedure Locality:Stafford_x000a_Number of Places: 1_x000a_Session Pattern: 2 hours per day 5 days per week  for 6 weeks and 4 days weeks _x000a_Total hours = 68 hours"/>
    <d v="2019-03-11T00:00:00"/>
    <d v="1900-01-12T12:00:00"/>
    <d v="2019-03-18T00:00:00"/>
    <d v="1899-12-30T23:59:00"/>
    <x v="1"/>
    <x v="68"/>
    <d v="2019-05-24T00:00:00"/>
    <d v="2019-03-25T00:00:00"/>
    <d v="2019-05-24T00:00:00"/>
    <d v="2019-03-20T00:00:00"/>
    <d v="2019-03-20T00:00:00"/>
    <n v="4420"/>
    <x v="3"/>
    <s v="Dean Row Court  _x000a_Summerfields Village Centre _x000a_Dean Row Road  _x000a_Wilmslow _x000a_SK9 2TB"/>
    <n v="235030744"/>
    <s v="Lot 2 Part Time Alternative Education Provision"/>
    <s v="No"/>
    <s v="No"/>
    <s v="Yes"/>
    <n v="1"/>
    <d v="2019-03-20T00:00:00"/>
    <d v="2019-03-25T00:00:00"/>
    <d v="2019-05-24T00:00:00"/>
    <n v="43544"/>
    <s v="_x000a_Ext 1 03/06/19 to 22/07/19 £4,680.00_x000a__x000a_Ext 2 03/09/19 to 25/10/19 £5,070.00"/>
    <m/>
    <s v="Yes"/>
    <s v="Yes"/>
    <s v="Yes"/>
    <s v="Yes"/>
    <s v="Yes"/>
  </r>
  <r>
    <x v="3"/>
    <n v="142"/>
    <s v="Not Recorded"/>
    <s v="Lesley Gill"/>
    <s v="OOC"/>
    <s v="Uttoxeter"/>
    <s v="MB"/>
    <x v="60"/>
    <x v="2"/>
    <s v="Lot 2"/>
    <s v="Standard Procedure Locality:Uttoxeter_x000a_Number of Places: 1_x000a_Session Pattern: 5 hours per day each Wed for 4 weeks _x000a_Total hours = 20 hours"/>
    <d v="2019-03-12T00:00:00"/>
    <d v="1899-12-30T16:44:00"/>
    <d v="2019-03-19T00:00:00"/>
    <d v="1899-12-30T23:59:00"/>
    <x v="0"/>
    <x v="64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s v="N/A"/>
    <s v="N/A"/>
    <s v="N/A"/>
    <s v="N/A"/>
  </r>
  <r>
    <x v="0"/>
    <n v="143"/>
    <s v="Not Recorded"/>
    <s v="Julie Holmes"/>
    <s v="Newcastle"/>
    <s v="newcastle"/>
    <s v="MB"/>
    <x v="86"/>
    <x v="2"/>
    <s v="Lot 1"/>
    <s v="Standard Procedure Locality:Newcastle_x000a_Number of Places: 1_x000a_Session Pattern: 25 hours per week for 54 weeks _x000a_Total hours = 1350 hours"/>
    <d v="2019-03-13T00:00:00"/>
    <d v="1899-12-30T11:07:00"/>
    <d v="2019-03-20T00:00:00"/>
    <d v="1899-12-30T23:59:00"/>
    <x v="0"/>
    <x v="73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1"/>
    <n v="144"/>
    <s v="Not Recorded"/>
    <s v="AC leaves at the end of Sept"/>
    <s v="Tamworth"/>
    <s v="Tamworth"/>
    <s v="SC"/>
    <x v="87"/>
    <x v="2"/>
    <s v="Lot 3"/>
    <s v="Standard Procedure Locality:Tamworth_x000a_Number of Places: 1_x000a_Session Pattern:3 hours per week for 14 weeks = 42 hours"/>
    <d v="2019-03-13T00:00:00"/>
    <d v="1899-12-31T00:00:00"/>
    <d v="2019-03-20T00:00:00"/>
    <d v="1899-12-30T23:59:00"/>
    <x v="0"/>
    <x v="19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3"/>
    <n v="145"/>
    <s v="Not Recorded"/>
    <s v="Sarah Rivers"/>
    <s v="County Wide"/>
    <s v="Staffordshire/Wmids"/>
    <s v="MB"/>
    <x v="49"/>
    <x v="2"/>
    <s v="Lot 3"/>
    <s v="Standard Procedure Locality:Staffordshire and West Mids_x000a_Number of Places: 1_x000a_Session Pattern: Flexible, weekly until 30.05.2019 _x000a_Total hours = 500 hours"/>
    <d v="2019-03-13T00:00:00"/>
    <d v="1899-12-30T14:10:00"/>
    <d v="2019-03-20T00:00:00"/>
    <d v="1899-12-30T23:59:00"/>
    <x v="1"/>
    <x v="74"/>
    <d v="2019-05-30T00:00:00"/>
    <d v="2019-04-13T00:00:00"/>
    <d v="2019-05-30T00:00:00"/>
    <s v="29/03/2019   Ext 19.06.2019"/>
    <m/>
    <n v="26000"/>
    <x v="3"/>
    <s v="Dean Row Court  _x000a_Summerfields Village Centre _x000a_Dean Row Road  _x000a_Wilmslow _x000a_SK9 2TB"/>
    <n v="235030744"/>
    <s v="Lot 3 Tutoring"/>
    <s v="No"/>
    <s v="No"/>
    <s v="Yes"/>
    <n v="2"/>
    <d v="2019-03-29T00:00:00"/>
    <d v="2019-04-13T00:00:00"/>
    <d v="2019-05-30T00:00:00"/>
    <n v="65"/>
    <s v="£13,000.00_x000a_400 hours until 31/12/19"/>
    <m/>
    <s v="N/A"/>
    <s v="N/A"/>
    <s v="N/A"/>
    <s v="N/A"/>
    <s v="N/A"/>
  </r>
  <r>
    <x v="1"/>
    <s v="146"/>
    <s v="Not Recorded"/>
    <s v="Sandra Bennet"/>
    <s v="Tamworth"/>
    <s v="Tamworth"/>
    <s v="SC"/>
    <x v="88"/>
    <x v="2"/>
    <s v="Lot 3"/>
    <s v="Standard Procedure              Locality: Tamworth_x000a_Number of Places: 1_x000a_Session Pattern:2 hours per day 5 days a week_x000a_Total hours = 138 hours"/>
    <d v="2019-03-14T00:00:00"/>
    <d v="1899-12-30T15:55:00"/>
    <d v="2019-03-21T00:00:00"/>
    <d v="1899-12-30T23:59:00"/>
    <x v="0"/>
    <x v="19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s v="N/A"/>
    <s v="N/A"/>
    <s v="N/A"/>
    <s v="N/A"/>
  </r>
  <r>
    <x v="1"/>
    <n v="147"/>
    <s v="Not Recorded"/>
    <s v="Marie Shaw "/>
    <s v="Newcastle"/>
    <s v="Newcastle"/>
    <s v="SC"/>
    <x v="89"/>
    <x v="2"/>
    <s v="Lot 3"/>
    <s v="Standard Procedure              Locality: Newcastle_x000a_Number of Places: 1_x000a_Session Pattern:2 hours per day 4 days a week_x000a_Total hours = 32 hours"/>
    <d v="2019-03-15T00:00:00"/>
    <d v="1899-12-30T10:00:00"/>
    <d v="2019-03-22T00:00:00"/>
    <d v="1899-12-30T23:59:00"/>
    <x v="1"/>
    <x v="75"/>
    <d v="2019-05-17T00:00:00"/>
    <d v="2019-04-08T00:00:00"/>
    <d v="2019-05-17T00:00:00"/>
    <d v="2019-04-04T00:00:00"/>
    <d v="2019-04-04T00:00:00"/>
    <n v="2080"/>
    <x v="3"/>
    <s v="Dean Row Court  _x000a_Summerfields Village Centre _x000a_Dean Row Road  _x000a_Wilmslow _x000a_SK9 2TB"/>
    <n v="235030744"/>
    <s v="Lot 3 Tutoring"/>
    <s v="No"/>
    <s v="No"/>
    <s v="Yes"/>
    <n v="1"/>
    <d v="2019-04-04T00:00:00"/>
    <d v="2019-04-08T00:00:00"/>
    <d v="2019-05-17T00:00:00"/>
    <n v="65"/>
    <s v="Ext1 20/05/2019 to 28/06/2019 £2,600.00"/>
    <s v="Terminated contract 19/06/19"/>
    <s v="Yes"/>
    <s v="Yes"/>
    <s v="Yes"/>
    <s v="Yes"/>
    <s v="Yes"/>
  </r>
  <r>
    <x v="0"/>
    <n v="148"/>
    <s v="Not Recorded"/>
    <s v="Julia Magness"/>
    <s v="East Staffs"/>
    <s v="Burton-upon-Trent"/>
    <s v="MB"/>
    <x v="90"/>
    <x v="2"/>
    <s v="Lot 3"/>
    <s v="Emergency Procedure              Locality: Burton_x000a_Number of Places: 1_x000a_Session Pattern:2 hours per day 5 days a week_x000a_Total hours = 180 hours"/>
    <d v="2019-03-20T00:00:00"/>
    <d v="1899-12-30T16:23:00"/>
    <d v="2019-03-27T00:00:00"/>
    <d v="1899-12-30T23:59:00"/>
    <x v="0"/>
    <x v="76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1"/>
    <n v="149"/>
    <s v="Not Recorded"/>
    <s v="Karen Armitt"/>
    <s v="Stafford"/>
    <s v="Stafford "/>
    <s v="SC"/>
    <x v="91"/>
    <x v="2"/>
    <s v="Lot 2"/>
    <s v="Standard Procedure              Locality: Stafford_x000a_Number of Places: 1_x000a_Session Pattern:3 hours per day Mon -Fri _x000a_Total hours = 192"/>
    <d v="2019-03-19T00:00:00"/>
    <d v="1900-01-14T05:02:24"/>
    <d v="2019-03-26T00:00:00"/>
    <d v="1899-12-30T23:59:00"/>
    <x v="0"/>
    <x v="77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s v="N/A"/>
    <s v="N/A"/>
    <s v="N/A"/>
    <s v="N/A"/>
  </r>
  <r>
    <x v="1"/>
    <n v="150"/>
    <s v="Not Recorded"/>
    <s v="Karen Armitt"/>
    <s v="Stafford"/>
    <s v="Stafford"/>
    <s v="SC"/>
    <x v="91"/>
    <x v="2"/>
    <s v="Lot 3"/>
    <s v="Standard Procedure              Locality: Stafford_x000a_Number of Places: 1_x000a_Session Pattern: 2 hrs per day mon - fri _x000a_Total hours = 128 hours"/>
    <d v="2019-03-19T00:00:00"/>
    <d v="1900-01-14T05:02:24"/>
    <d v="2019-03-26T00:00:00"/>
    <d v="1899-12-30T23:59:00"/>
    <x v="0"/>
    <x v="77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1"/>
    <n v="151"/>
    <s v="Not Recorded"/>
    <s v="Karen Armitt"/>
    <s v="Stafford"/>
    <s v="Stafford"/>
    <s v="SC"/>
    <x v="92"/>
    <x v="2"/>
    <s v="Lot 3"/>
    <s v="Standard Procedure             _x000a_Locality: Stafford_x000a_Number of Places: 1_x000a_Session Pattern: 2 hours X 5 days 12 weeks 4 days _x000a_Total hours = 128 hours"/>
    <d v="2019-03-19T00:00:00"/>
    <d v="1900-01-14T05:02:24"/>
    <d v="2019-03-26T00:00:00"/>
    <d v="1899-12-30T23:59:00"/>
    <x v="1"/>
    <x v="75"/>
    <d v="2019-07-19T00:00:00"/>
    <d v="2019-04-08T00:00:00"/>
    <d v="2019-07-19T00:00:00"/>
    <d v="2019-04-09T00:00:00"/>
    <d v="2019-04-09T00:00:00"/>
    <n v="7670"/>
    <x v="3"/>
    <s v="Dean Row Court  _x000a_Summerfields Village Centre _x000a_Dean Row Road  _x000a_Wilmslow _x000a_SK9 2TB"/>
    <n v="235030744"/>
    <s v="Lot 3 Tutoring"/>
    <s v="No"/>
    <s v="No"/>
    <s v="Yes"/>
    <n v="1"/>
    <d v="2019-04-04T00:00:00"/>
    <d v="2019-04-08T00:00:00"/>
    <d v="2019-07-19T00:00:00"/>
    <n v="65"/>
    <m/>
    <s v="Terminated 04/07/19"/>
    <s v="Yes"/>
    <s v="Yes"/>
    <s v="Yes"/>
    <s v="Yes"/>
    <s v="Yes"/>
  </r>
  <r>
    <x v="1"/>
    <n v="152"/>
    <s v="Not Recorded"/>
    <s v="Karen Armitt"/>
    <s v="Stafford"/>
    <s v="Stafford"/>
    <s v="SC"/>
    <x v="92"/>
    <x v="2"/>
    <s v="Lot 1"/>
    <s v="Standard Procedure              Locality: Stafford_x000a_Number of Places: 1_x000a_Session Pattern: 3 hours per day 5 days a week_x000a_Total hours = 192 hours"/>
    <d v="2019-03-19T00:00:00"/>
    <d v="1900-01-14T05:02:24"/>
    <d v="2019-03-26T00:00:00"/>
    <d v="1899-12-30T23:59:00"/>
    <x v="0"/>
    <x v="19"/>
    <m/>
    <m/>
    <m/>
    <m/>
    <m/>
    <m/>
    <x v="0"/>
    <s v="Select Supplier"/>
    <s v="Select Supplier"/>
    <m/>
    <m/>
    <m/>
    <s v="Select Supplier"/>
    <n v="0"/>
    <m/>
    <d v="1899-12-30T00:00:00"/>
    <d v="1899-12-30T00:00:00"/>
    <m/>
    <m/>
    <m/>
    <s v="N/A"/>
    <s v="N/A"/>
    <s v="N/A"/>
    <s v="N/A"/>
    <s v="N/A"/>
  </r>
  <r>
    <x v="1"/>
    <n v="153"/>
    <s v="Not Recorded"/>
    <s v="Karen Armitt"/>
    <s v="Stafford"/>
    <s v="Stafford"/>
    <s v="MB"/>
    <x v="93"/>
    <x v="2"/>
    <s v="Lot 1"/>
    <s v="Standard Procedure              Locality: Stafford_x000a_Number of Places: 1_x000a_Session Pattern: 5 hours per day 5 days a week for 12 weeks and 4 days"/>
    <d v="2019-03-20T00:00:00"/>
    <d v="1899-12-30T16:22:00"/>
    <d v="2019-03-27T00:00:00"/>
    <d v="1899-12-30T23:59:00"/>
    <x v="0"/>
    <x v="78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1"/>
    <s v="154A"/>
    <s v="Not Recorded"/>
    <s v="Karen Armitt"/>
    <s v="Stafford"/>
    <s v="Stafford"/>
    <s v="MB"/>
    <x v="94"/>
    <x v="2"/>
    <s v="Lot 3"/>
    <s v="Standard Procedure              Locality: Stafford_x000a_Number of Places: 1_x000a_Session Pattern: 2 hours per day 5 days a week    Total hours: 78"/>
    <d v="2019-03-25T00:00:00"/>
    <d v="1899-12-30T14:22:00"/>
    <d v="2019-04-01T00:00:00"/>
    <d v="1899-12-30T23:59:00"/>
    <x v="0"/>
    <x v="78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3"/>
    <s v="155"/>
    <s v="Not Recorded"/>
    <s v="Lesley Gill"/>
    <s v="OOC"/>
    <s v="Uttoxeter"/>
    <s v="MB"/>
    <x v="60"/>
    <x v="2"/>
    <s v="Lot 2"/>
    <s v="Emergency Procedure Locality:Uttoxeter_x000a_Number of Places: 1_x000a_Session Pattern: 2 x pm sessions per week, for 6 weeks"/>
    <d v="2019-03-25T00:00:00"/>
    <d v="1899-12-30T15:47:00"/>
    <d v="2019-03-26T00:00:00"/>
    <d v="1899-12-30T23:59:00"/>
    <x v="1"/>
    <x v="72"/>
    <d v="2019-05-23T00:00:00"/>
    <d v="2019-04-01T00:00:00"/>
    <d v="2019-05-23T00:00:00"/>
    <d v="2019-03-29T00:00:00"/>
    <s v="?"/>
    <n v="1800"/>
    <x v="12"/>
    <s v="Pirelli Stadium_x000a_Princess Way_x000a_Burton on Trent_x000a_Staffordshire_x000a_DE13 0AR"/>
    <n v="217283061"/>
    <s v="Lot 2 Part Time Alternative Education Provision"/>
    <s v="No"/>
    <s v="No"/>
    <s v="Yes"/>
    <n v="1"/>
    <d v="2019-03-29T00:00:00"/>
    <d v="2019-04-01T00:00:00"/>
    <d v="2019-05-23T00:00:00"/>
    <n v="75"/>
    <m/>
    <m/>
    <s v="N/A"/>
    <s v="N/A"/>
    <s v="N/A"/>
    <s v="N/A"/>
    <s v="N/A"/>
  </r>
  <r>
    <x v="0"/>
    <n v="156"/>
    <s v="Not Recorded"/>
    <s v="Lesley Calverley"/>
    <s v="Stafford"/>
    <s v="Stafford"/>
    <s v="VA"/>
    <x v="49"/>
    <x v="2"/>
    <s v="Lot 2"/>
    <s v="Standard Procedure Locality:Stafford District_x000a_Number of Places: 8 FTE_x000a_Session Pattern: 6.5 hrs per day Monday-Friday, term time only – 32.5hrs pwk_x000a_32.5 Hours x 39 weeks x 3 years = 3,802.5hours_x000a_"/>
    <d v="2019-03-28T00:00:00"/>
    <d v="1899-12-30T09:36:00"/>
    <d v="2019-04-04T00:00:00"/>
    <d v="1899-12-30T23:59:00"/>
    <x v="0"/>
    <x v="79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s v="N/A"/>
    <s v="N/A"/>
    <s v="N/A"/>
    <s v="N/A"/>
  </r>
  <r>
    <x v="1"/>
    <n v="157"/>
    <s v="Not Recorded"/>
    <s v="Vikki Read"/>
    <s v="Burton-upon-Trent"/>
    <s v="Burton-upon-Trent"/>
    <s v="VA"/>
    <x v="95"/>
    <x v="2"/>
    <s v="Lot 4"/>
    <s v="Standard Procedure              Locality: Burton_x000a_Number of Places: 1_x000a_Session Pattern: 2 hours per day for 1 days, 2 hrs a week   _x000a_Total hours: 16hrs"/>
    <d v="2019-03-28T00:00:00"/>
    <d v="1899-12-30T11:34:00"/>
    <d v="2019-04-04T00:00:00"/>
    <d v="1899-12-30T23:59:00"/>
    <x v="1"/>
    <x v="65"/>
    <d v="2019-06-28T00:00:00"/>
    <d v="2019-04-29T00:00:00"/>
    <d v="2019-06-28T00:00:00"/>
    <s v="15/04/2019, resent as amended ltr 17/04/2019"/>
    <d v="2019-04-25T00:00:00"/>
    <n v="720"/>
    <x v="5"/>
    <s v="1 Greenvale Close  _x000a_Burton on Trent  _x000a_Staffordshire  _x000a_DE15 9HJ"/>
    <s v="N/A"/>
    <s v="Lot 4 Complementary Provision  "/>
    <s v="No"/>
    <s v="No"/>
    <s v="Yes"/>
    <n v="1"/>
    <d v="2019-04-05T00:00:00"/>
    <d v="2019-04-29T00:00:00"/>
    <d v="2019-06-28T00:00:00"/>
    <n v="45"/>
    <m/>
    <m/>
    <s v="Yes"/>
    <s v="Yes"/>
    <s v="Yes"/>
    <s v="Yes"/>
    <s v="Yes"/>
  </r>
  <r>
    <x v="1"/>
    <n v="158"/>
    <s v="Not Recorded"/>
    <s v="Laura Moseley"/>
    <s v="Cannock"/>
    <s v="Cannock"/>
    <s v="MB"/>
    <x v="96"/>
    <x v="2"/>
    <s v="Lot 3"/>
    <s v="Standard Procedure              Locality: Cannock_x000a_Number of Places: 1_x000a_Session Pattern: 2 hours per day for 5 days a week, for 7 weeks and 4 days   _x000a_Total hours: 78 hrs"/>
    <d v="2019-03-29T00:00:00"/>
    <d v="1899-12-30T10:53:00"/>
    <d v="2019-04-05T00:00:00"/>
    <d v="1899-12-30T23:59:00"/>
    <x v="1"/>
    <x v="65"/>
    <d v="2019-06-28T00:00:00"/>
    <d v="2019-04-29T00:00:00"/>
    <d v="2019-06-28T00:00:00"/>
    <d v="2019-04-15T00:00:00"/>
    <s v="?"/>
    <n v="4524"/>
    <x v="4"/>
    <s v="11 Ferndell Close _x000a_Cannock _x000a_Staffs _x000a_WS11 1HR"/>
    <s v="N/A"/>
    <s v="Lot 3 Tutoring"/>
    <s v="No"/>
    <s v="No"/>
    <s v="Yes"/>
    <n v="2"/>
    <d v="2019-04-15T00:00:00"/>
    <d v="2019-04-29T00:00:00"/>
    <d v="2019-06-28T00:00:00"/>
    <n v="58"/>
    <m/>
    <s v="Terminated 24/05/2019"/>
    <s v="Yes"/>
    <s v="Yes"/>
    <s v="Yes"/>
    <s v="Yes"/>
    <s v="Yes"/>
  </r>
  <r>
    <x v="1"/>
    <n v="159"/>
    <s v="Not Recorded"/>
    <s v="Laura Moseley"/>
    <s v="CanNock "/>
    <s v="CanNock"/>
    <s v="VA"/>
    <x v="97"/>
    <x v="2"/>
    <s v="Lot 3"/>
    <s v="Standard Procedure              Locality: CanNock_x000a_Number of Places: 1_x000a_Session Pattern: 2 hours per day for 5 days a week, for 7 weeks and 4 days   _x000a_Total hours: 78 hrs"/>
    <d v="2019-03-29T00:00:00"/>
    <d v="1899-12-30T15:10:00"/>
    <d v="2019-04-05T00:00:00"/>
    <d v="1899-12-30T23:59:00"/>
    <x v="1"/>
    <x v="65"/>
    <d v="2019-06-28T00:00:00"/>
    <d v="2019-04-29T00:00:00"/>
    <d v="2019-06-28T00:00:00"/>
    <d v="2019-04-15T00:00:00"/>
    <d v="2019-04-15T00:00:00"/>
    <n v="5070"/>
    <x v="3"/>
    <s v="Dean Row Court  _x000a_Summerfields Village Centre _x000a_Dean Row Road  _x000a_Wilmslow _x000a_SK9 2TB"/>
    <n v="235030744"/>
    <s v="Lot 3 Tutoring"/>
    <s v="No"/>
    <s v="No"/>
    <s v="Yes"/>
    <n v="1"/>
    <d v="2019-04-15T00:00:00"/>
    <d v="2019-04-29T00:00:00"/>
    <d v="2019-06-28T00:00:00"/>
    <n v="65"/>
    <m/>
    <s v="Terminated 24/05/2019"/>
    <s v="Yes"/>
    <s v="Yes"/>
    <s v="Yes"/>
    <s v="Yes"/>
    <s v="Yes"/>
  </r>
  <r>
    <x v="4"/>
    <n v="160"/>
    <s v="Not Recorded"/>
    <s v="Jane Coleman"/>
    <s v="Cannock"/>
    <s v="cannock"/>
    <s v="CW"/>
    <x v="98"/>
    <x v="2"/>
    <s v="Lot 2"/>
    <s v="Standard Award Procedure Locality: Cannock             Number of Places:1                Session Pattern: 15-20 hours per week  Total: 260 hours"/>
    <d v="2019-04-01T00:00:00"/>
    <s v="13:008"/>
    <m/>
    <m/>
    <x v="0"/>
    <x v="80"/>
    <m/>
    <m/>
    <m/>
    <m/>
    <m/>
    <m/>
    <x v="0"/>
    <m/>
    <m/>
    <m/>
    <m/>
    <m/>
    <m/>
    <m/>
    <m/>
    <m/>
    <m/>
    <m/>
    <m/>
    <m/>
    <s v="N/A"/>
    <s v="N/A"/>
    <s v="N/A"/>
    <s v="N/A"/>
    <s v="N/A"/>
  </r>
  <r>
    <x v="0"/>
    <n v="161"/>
    <s v="Not Recorded"/>
    <s v="Cath Bridgeman "/>
    <m/>
    <m/>
    <s v="CW"/>
    <x v="99"/>
    <x v="2"/>
    <s v="Lot 2"/>
    <s v="Standard Award Procedure Locality: Tamworth and East Staffs             Number of Places:1                Session Pattern: up to 5 hours per day  Total: "/>
    <d v="2019-04-01T00:00:00"/>
    <m/>
    <d v="2019-04-08T00:00:00"/>
    <d v="1899-12-30T23:59:00"/>
    <x v="0"/>
    <x v="81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s v="N/A"/>
    <s v="N/A"/>
    <s v="N/A"/>
    <s v="N/A"/>
  </r>
  <r>
    <x v="0"/>
    <n v="162"/>
    <s v="Not Recorded"/>
    <s v="Lesley Calverley"/>
    <s v="Stafford"/>
    <s v="Stafford"/>
    <s v="VA"/>
    <x v="49"/>
    <x v="2"/>
    <s v="Lot 4"/>
    <s v="Emergency Procedure Locality:Stafford District_x000a_Number of Places: 8 FTE_x000a_Session Pattern: 6.5 hrs per day Monday-Friday, term time only – 32.5hrs pwk_x000a_32.5 Hours x 39 weeks x 3 years = 3,802.5hours_x000a_"/>
    <d v="2019-04-02T00:00:00"/>
    <d v="1899-12-30T11:45:00"/>
    <d v="2019-04-03T00:00:00"/>
    <d v="1899-12-30T23:59:00"/>
    <x v="1"/>
    <x v="82"/>
    <d v="2022-08-31T00:00:00"/>
    <d v="2019-09-01T00:00:00"/>
    <d v="2022-08-31T00:00:00"/>
    <d v="2019-04-11T00:00:00"/>
    <d v="2019-05-20T00:00:00"/>
    <n v="379498.5"/>
    <x v="6"/>
    <s v="Westwood Manor _x000a_Mill Lane  _x000a_Wetley Rocks _x000a_ST9 0BX"/>
    <n v="220709030"/>
    <s v="Lot 4 Complementary Provision  "/>
    <s v="No"/>
    <s v="No"/>
    <s v="Yes"/>
    <n v="2"/>
    <d v="2019-04-09T00:00:00"/>
    <d v="2019-09-01T00:00:00"/>
    <d v="2022-08-31T00:00:00"/>
    <n v="99.8"/>
    <m/>
    <m/>
    <s v="Yes"/>
    <s v="Yes"/>
    <s v="Yes"/>
    <s v="Yes"/>
    <s v="Yes"/>
  </r>
  <r>
    <x v="0"/>
    <s v="163"/>
    <s v="Not Recorded"/>
    <s v="Julia Magness"/>
    <s v="East Staffs &amp; Tamworth"/>
    <s v="Burton-upon-Trent"/>
    <s v="VA"/>
    <x v="90"/>
    <x v="2"/>
    <s v="Lot 3"/>
    <s v="Standard Procedure_x000a_Locality: Burton_x000a_Number of Places: 1_x000a_Session Pattern: 2hrs a day for 3 days._x000a_Total hours: 66_x000a_"/>
    <d v="2019-04-02T00:00:00"/>
    <d v="1899-12-30T12:08:00"/>
    <d v="2019-04-09T00:00:00"/>
    <d v="1899-12-30T23:59:00"/>
    <x v="1"/>
    <x v="83"/>
    <d v="2019-07-22T00:00:00"/>
    <d v="2019-05-13T00:00:00"/>
    <d v="2019-07-22T00:00:00"/>
    <d v="2019-05-07T00:00:00"/>
    <d v="2019-05-09T00:00:00"/>
    <n v="3510"/>
    <x v="3"/>
    <s v="Dean Row Court  _x000a_Summerfields Village Centre _x000a_Dean Row Road  _x000a_Wilmslow _x000a_SK9 2TB"/>
    <n v="235030744"/>
    <s v="Lot 3 Tutoring"/>
    <s v="No"/>
    <s v="No"/>
    <s v="Yes"/>
    <n v="1"/>
    <d v="2019-05-07T00:00:00"/>
    <d v="2019-05-13T00:00:00"/>
    <d v="2019-07-22T00:00:00"/>
    <n v="65"/>
    <m/>
    <m/>
    <s v="Yes"/>
    <s v="Yes"/>
    <s v="Yes"/>
    <s v="Yes"/>
    <s v="Yes"/>
  </r>
  <r>
    <x v="3"/>
    <s v="164"/>
    <s v="Not Recorded"/>
    <s v="Sally Bateman"/>
    <s v="Lichfield"/>
    <s v="Leek"/>
    <s v="CW"/>
    <x v="100"/>
    <x v="2"/>
    <s v="Lot 3"/>
    <s v="Emergency Procedure_x000a_Locality: Leek_x000a_Number of Places: 1_x000a_Session Pattern: 2hrs a day for 3 days._x000a_Total hours: 30_x000a_"/>
    <d v="2019-04-02T00:00:00"/>
    <d v="1899-12-30T14:23:00"/>
    <d v="2019-04-09T00:00:00"/>
    <d v="1899-12-30T23:59:00"/>
    <x v="0"/>
    <x v="84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s v="N/A"/>
    <s v="N/A"/>
    <s v="N/A"/>
    <s v="N/A"/>
  </r>
  <r>
    <x v="1"/>
    <s v="165"/>
    <s v="Not Recorded"/>
    <s v="Lisa Wood"/>
    <s v="Newcastle"/>
    <s v="Newcastle"/>
    <s v="VA"/>
    <x v="101"/>
    <x v="2"/>
    <s v="Lot 3"/>
    <s v="Emergency Procedure_x000a_Locality: Newcastle_x000a_Number of Places: 1_x000a_Session Pattern: 2hrs day, Mon to Fri_x000a_Total hours: 144_x000a_"/>
    <d v="2019-04-04T00:00:00"/>
    <d v="1899-12-30T11:30:00"/>
    <d v="2019-04-05T00:00:00"/>
    <d v="1899-12-30T23:59:00"/>
    <x v="1"/>
    <x v="65"/>
    <d v="2019-07-19T00:00:00"/>
    <d v="2019-04-29T00:00:00"/>
    <d v="2019-07-19T00:00:00"/>
    <d v="2019-04-30T00:00:00"/>
    <d v="2019-04-30T00:00:00"/>
    <n v="7020"/>
    <x v="3"/>
    <s v="Dean Row Court  _x000a_Summerfields Village Centre _x000a_Dean Row Road  _x000a_Wilmslow _x000a_SK9 2TB"/>
    <n v="235030744"/>
    <s v="Lot 3 Tutoring"/>
    <s v="No"/>
    <s v="No"/>
    <s v="Yes"/>
    <n v="1"/>
    <d v="2019-04-17T00:00:00"/>
    <d v="2019-04-29T00:00:00"/>
    <d v="2019-07-19T00:00:00"/>
    <n v="65"/>
    <s v="Ext 1 03/09/19 to 25/10/19 £5,070.00_x000a__x000a_Ext 2 04/11/19 to 15/11/19_x000a_£1,300.00_x000a__x000a_Ext 3 18/11/19 to 29/11/19_x000a_£1,300.00"/>
    <m/>
    <s v="Yes"/>
    <s v="Yes"/>
    <s v="Yes"/>
    <s v="Yes"/>
    <s v="Yes"/>
  </r>
  <r>
    <x v="1"/>
    <s v="166"/>
    <s v="Not Recorded"/>
    <s v="Karen Armitt"/>
    <s v="Stafford"/>
    <s v="Stafford plus 10 miles"/>
    <s v="VA"/>
    <x v="94"/>
    <x v="2"/>
    <s v="Lot 3"/>
    <s v="Standard Procedure_x000a_Locality: Newcastle_x000a_Number of Places: 1_x000a_Session Pattern: 2 hrs per day for 5 days a week = 10hrs a week_x000a_Total hours: 68_x000a_"/>
    <d v="2019-04-04T00:00:00"/>
    <d v="1899-12-30T14:14:00"/>
    <d v="2019-04-11T00:00:00"/>
    <d v="1899-12-30T23:59:00"/>
    <x v="1"/>
    <x v="65"/>
    <d v="2019-06-21T00:00:00"/>
    <d v="2019-04-29T00:00:00"/>
    <d v="2019-06-21T00:00:00"/>
    <d v="2019-04-17T00:00:00"/>
    <d v="2019-05-29T00:00:00"/>
    <n v="4420"/>
    <x v="3"/>
    <s v="Dean Row Court  _x000a_Summerfields Village Centre _x000a_Dean Row Road  _x000a_Wilmslow _x000a_SK9 2TB"/>
    <n v="235030744"/>
    <s v="Lot 3 Tutoring"/>
    <s v="No"/>
    <s v="No"/>
    <s v="Yes"/>
    <n v="1"/>
    <d v="2019-04-17T00:00:00"/>
    <d v="2019-04-29T00:00:00"/>
    <d v="2019-06-21T00:00:00"/>
    <n v="65"/>
    <s v="Ext 1 21/06/19 to 28/06/19 _x000a_£650.00"/>
    <s v="Terminated 28/06/2019"/>
    <s v="Yes"/>
    <s v="Yes"/>
    <s v="Yes"/>
    <s v="Yes"/>
    <s v="Yes"/>
  </r>
  <r>
    <x v="1"/>
    <s v="167"/>
    <s v="Not Recorded"/>
    <s v="Jackie Taylor"/>
    <s v="Kinver/South Staffs"/>
    <s v="Kinver"/>
    <s v="CW"/>
    <x v="102"/>
    <x v="2"/>
    <s v="Lot 3"/>
    <s v="Standard Procedure_x000a_Locality: kinver_x000a_Number of Places: 1_x000a_Session Pattern: 1 hrs per day for 3 days a week = 3  hrs a week_x000a_Total hours: 33_x000a_"/>
    <d v="2019-04-05T00:00:00"/>
    <d v="1899-12-30T09:21:00"/>
    <d v="2019-04-16T00:00:00"/>
    <d v="1899-12-30T23:59:00"/>
    <x v="0"/>
    <x v="85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0"/>
    <s v="168"/>
    <s v="Not Recorded"/>
    <s v="Andrea James"/>
    <s v="Newport"/>
    <s v="Staffs"/>
    <s v="VA"/>
    <x v="103"/>
    <x v="2"/>
    <s v="Lot 3"/>
    <s v="Standard Procedure_x000a_Locality:Staffs_x000a_Number of Places: 1_x000a_Session Pattern: 10hrs per week _x000a_Total hours:110_x000a_"/>
    <d v="2019-04-09T00:00:00"/>
    <d v="1899-12-30T10:45:00"/>
    <d v="2019-04-16T00:00:00"/>
    <d v="1899-12-30T23:59:00"/>
    <x v="1"/>
    <x v="86"/>
    <d v="2019-07-19T00:00:00"/>
    <d v="2019-06-05T00:00:00"/>
    <d v="2019-07-19T00:00:00"/>
    <d v="2019-05-28T00:00:00"/>
    <d v="2019-06-21T00:00:00"/>
    <n v="3690"/>
    <x v="13"/>
    <s v="2 Ashmore Drive _x000a_Gnosall  _x000a_Staffordshire _x000a_ST20 0RP"/>
    <s v="N/A"/>
    <s v="Lot 3 Tutoring"/>
    <s v="No"/>
    <s v="No"/>
    <s v="Yes"/>
    <n v="3"/>
    <d v="2019-05-28T00:00:00"/>
    <d v="2019-06-05T00:00:00"/>
    <d v="2019-07-19T00:00:00"/>
    <n v="45"/>
    <s v="Ext 1 02/09/19 to 20/12/19_x000a_150hrs £6,750.00_x000a__x000a_Ext 2 06/01/20 to 14/02/20_x000a_£2,700.00"/>
    <s v="Terminated 28/01/20"/>
    <s v="Yes"/>
    <s v="Yes"/>
    <s v="Yes"/>
    <s v="Yes"/>
    <s v="Yes"/>
  </r>
  <r>
    <x v="0"/>
    <s v="169"/>
    <s v="Not Recorded"/>
    <s v="Lucy Morris"/>
    <s v="Stafford"/>
    <s v="Stafford"/>
    <s v="VA"/>
    <x v="104"/>
    <x v="2"/>
    <s v="Lot 3"/>
    <s v="Standard Procedure_x000a_Locality: Stafford _x000a_Number of Places: 1_x000a_Session Pattern: 3.5hrs pw for 5 days_x000a_Total hours: 175"/>
    <d v="2019-04-11T00:00:00"/>
    <d v="1899-12-30T15:48:00"/>
    <d v="2019-04-18T00:00:00"/>
    <d v="1899-12-30T23:59:00"/>
    <x v="1"/>
    <x v="87"/>
    <d v="2019-07-22T00:00:00"/>
    <d v="2019-05-07T00:00:00"/>
    <d v="2019-07-22T00:00:00"/>
    <d v="2019-05-07T00:00:00"/>
    <d v="2019-05-08T00:00:00"/>
    <n v="11375"/>
    <x v="3"/>
    <s v="Dean Row Court  _x000a_Summerfields Village Centre _x000a_Dean Row Road  _x000a_Wilmslow _x000a_SK9 2TB"/>
    <n v="235030744"/>
    <s v="Lot 3 Tutoring"/>
    <s v="No"/>
    <s v="No"/>
    <s v="Yes"/>
    <n v="2"/>
    <d v="2019-05-02T00:00:00"/>
    <d v="2019-05-07T00:00:00"/>
    <d v="2019-07-22T00:00:00"/>
    <n v="65"/>
    <m/>
    <s v="Terminated 26/06/19 due to serious incident"/>
    <s v="Yes"/>
    <s v="Yes"/>
    <s v="Yes"/>
    <s v="Yes"/>
    <s v="Yes"/>
  </r>
  <r>
    <x v="1"/>
    <s v="170"/>
    <s v="Not Recorded"/>
    <s v="Karen Armitt"/>
    <s v="Stafford"/>
    <s v="Stafford"/>
    <s v="CW"/>
    <x v="13"/>
    <x v="2"/>
    <s v="Lot 2"/>
    <s v="Standard Procedure_x000a_Locality: Stafford _x000a_Number of Places: 1_x000a_Session Pattern: 25 hours a week _x000a_Total hours: TBC"/>
    <s v="12.04.2019"/>
    <d v="1899-12-30T08:30:00"/>
    <m/>
    <d v="1899-12-30T23:59:00"/>
    <x v="0"/>
    <x v="85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1"/>
    <s v="171"/>
    <s v="Not Recorded"/>
    <s v="Penny Walker, now Nicky Johnson as Penny is leaving "/>
    <s v="Tamworth"/>
    <s v="Tamworth"/>
    <s v="CW"/>
    <x v="105"/>
    <x v="2"/>
    <s v="Lot 3"/>
    <s v="Standard Procedure_x000a_Locality: Tamworth_x000a_Number of Places: 1_x000a_Session Pattern: _x000a_Total hours: 1 hour per day"/>
    <s v="12.04.2019"/>
    <d v="1899-12-30T08:50:00"/>
    <m/>
    <d v="1899-12-30T23:59:00"/>
    <x v="1"/>
    <x v="65"/>
    <d v="2019-05-01T00:00:00"/>
    <d v="2019-05-01T00:00:00"/>
    <d v="2019-07-19T00:00:00"/>
    <d v="2019-04-30T00:00:00"/>
    <d v="2019-04-30T00:00:00"/>
    <n v="3315"/>
    <x v="3"/>
    <s v="Dean Row Court  _x000a_Summerfields Village Centre _x000a_Dean Row Road  _x000a_Wilmslow _x000a_SK9 2TB"/>
    <n v="235030744"/>
    <s v="Lot 3 Tutoring"/>
    <s v="No"/>
    <s v="No"/>
    <s v="Yes"/>
    <n v="1"/>
    <d v="2019-04-30T00:00:00"/>
    <d v="2019-05-01T00:00:00"/>
    <d v="2019-07-19T00:00:00"/>
    <n v="65"/>
    <s v="Ext 1 03/09/2019 to 25/10/19 _x000a_£3,120.00_x000a__x000a_Ext 2 04/11/19 to 14/02/19_x000a_£5,070.00"/>
    <s v="_x000a_V1 08/07/2019 to 19/07/2019_x000a_12hrs = £780.00 increase in hrs from 5 to 6 pw_x000a_MEDICAL CASE _x000a_"/>
    <s v="Yes"/>
    <s v="Yes"/>
    <s v="Yes"/>
    <s v="Yes"/>
    <s v="Yes"/>
  </r>
  <r>
    <x v="0"/>
    <n v="172"/>
    <s v="Not Recorded"/>
    <s v="Jane Coleman"/>
    <s v="Cannock"/>
    <s v="Cannock"/>
    <s v="CW"/>
    <x v="20"/>
    <x v="2"/>
    <s v="Lot 2"/>
    <s v="Standard Award Procedure Locality: Cannock             Number of Places:1                Session Pattern: 15-20 hours per week  Total: 260 hours"/>
    <d v="2019-04-12T00:00:00"/>
    <d v="1899-12-30T15:23:00"/>
    <m/>
    <d v="1899-12-30T23:59:00"/>
    <x v="0"/>
    <x v="85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1"/>
    <s v="173"/>
    <s v="Not Recorded"/>
    <s v="Karen Armitt"/>
    <s v="South Staffs"/>
    <s v="South staffordshire"/>
    <s v="CW"/>
    <x v="106"/>
    <x v="2"/>
    <s v="Lot 3"/>
    <s v="Standard Award Procedure Locality: South Staffordshire             Number of Places:1                Session Pattern: 2 hours a day 5 days a week  Total: 68 hours"/>
    <d v="2019-04-16T00:00:00"/>
    <d v="1899-12-30T09:53:00"/>
    <d v="2019-04-25T00:00:00"/>
    <d v="1899-12-30T23:59:00"/>
    <x v="1"/>
    <x v="83"/>
    <d v="2019-06-28T00:00:00"/>
    <d v="2019-05-13T00:00:00"/>
    <d v="2019-06-28T00:00:00"/>
    <d v="2019-05-10T00:00:00"/>
    <d v="2019-05-10T00:00:00"/>
    <n v="3900"/>
    <x v="3"/>
    <s v="Dean Row Court  _x000a_Summerfields Village Centre _x000a_Dean Row Road  _x000a_Wilmslow _x000a_SK9 2TB"/>
    <n v="235030744"/>
    <s v="Lot 3 Tutoring"/>
    <s v="No"/>
    <m/>
    <s v="Yes"/>
    <n v="1"/>
    <d v="2019-05-08T00:00:00"/>
    <d v="2019-05-13T00:00:00"/>
    <d v="2019-06-28T00:00:00"/>
    <n v="65"/>
    <m/>
    <s v="Terminated 04/06/2019 "/>
    <s v="Yes"/>
    <s v="Yes"/>
    <s v="Yes"/>
    <s v="Yes"/>
    <s v="Yes"/>
  </r>
  <r>
    <x v="1"/>
    <s v="174"/>
    <s v="Not Recorded"/>
    <s v="Jackie Taylor"/>
    <s v="Kinver/South Staffs"/>
    <s v="Kinver"/>
    <s v="CW"/>
    <x v="102"/>
    <x v="2"/>
    <s v="Lot 3"/>
    <s v="Standard Procedure_x000a_Locality: kinver_x000a_Number of Places: 1_x000a_Session Pattern: 2 hrs per day for 3 days a week = 6 hrs a week_x000a_Total hours: 66_x000a_"/>
    <d v="2019-04-16T00:00:00"/>
    <d v="1899-12-30T10:18:00"/>
    <s v="25.04.2019"/>
    <d v="1899-12-30T23:59:00"/>
    <x v="1"/>
    <x v="83"/>
    <d v="2019-07-19T00:00:00"/>
    <d v="2019-05-14T00:00:00"/>
    <d v="2019-07-19T00:00:00"/>
    <d v="2019-05-07T00:00:00"/>
    <d v="2019-05-07T00:00:00"/>
    <n v="3900"/>
    <x v="3"/>
    <s v="Dean Row Court  _x000a_Summerfields Village Centre _x000a_Dean Row Road  _x000a_Wilmslow _x000a_SK9 2TB"/>
    <n v="235030744"/>
    <s v="Lot 3 Tutoring"/>
    <s v="No"/>
    <s v="No"/>
    <s v="Yes"/>
    <n v="2"/>
    <d v="2019-05-13T00:00:00"/>
    <d v="2019-05-14T00:00:00"/>
    <d v="2019-06-30T00:00:00"/>
    <n v="65"/>
    <m/>
    <m/>
    <s v="Yes"/>
    <s v="Yes"/>
    <s v="Yes"/>
    <s v="Yes"/>
    <s v="Yes"/>
  </r>
  <r>
    <x v="0"/>
    <s v="175"/>
    <s v="Not Recorded"/>
    <s v="Andrea James"/>
    <s v="Stafford"/>
    <s v="Stafford"/>
    <s v="CW"/>
    <x v="107"/>
    <x v="2"/>
    <s v="Lot 3"/>
    <s v="Standard Procedure_x000a_Locality: Stafford_x000a_Number of Places: 1_x000a_Session Pattern: 2 hrs per day for 5 days a week = 10 hrs a week_x000a_Total hours: 100_x000a_"/>
    <d v="2019-04-18T00:00:00"/>
    <d v="1899-12-30T10:11:00"/>
    <d v="2019-04-29T00:00:00"/>
    <d v="1899-12-30T23:59:00"/>
    <x v="0"/>
    <x v="88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0"/>
    <s v="176"/>
    <s v="Not Recorded"/>
    <s v="Amy Challinor"/>
    <s v="Rugeley"/>
    <s v="Rugeley/Cannock/Lichfield/Stafford"/>
    <s v="MB"/>
    <x v="26"/>
    <x v="2"/>
    <s v="Lot 4"/>
    <s v="Standard Procedure_x000a_Locality: Rugeley/Cannock/Lichfield/Stafford_x000a_Number of Places: 1_x000a_Session Pattern: 2 hrs per day for 5 days a week, for 4 weeks_x000a_Total hours: 40_x000a_"/>
    <d v="2019-04-29T00:00:00"/>
    <d v="1899-12-30T16:42:00"/>
    <d v="2019-05-06T00:00:00"/>
    <d v="1899-12-30T23:59:00"/>
    <x v="0"/>
    <x v="85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0"/>
    <s v="177"/>
    <s v="Not Recorded"/>
    <s v="Amy Challinor"/>
    <s v="Rugeley"/>
    <s v="Rugeley/Cannock "/>
    <s v="MB"/>
    <x v="108"/>
    <x v="2"/>
    <s v="Lot 2"/>
    <s v="Emergency Procedure_x000a_Locality: Rugeley/Cannock_x000a_Number of Places: 1_x000a_Session Pattern: 2 hrs per day for 5 days a week, for 4 weeks_x000a_Total hours: 40_x000a_"/>
    <d v="2019-04-29T00:00:00"/>
    <d v="1899-12-30T16:55:00"/>
    <d v="2019-04-30T00:00:00"/>
    <d v="1899-12-30T23:59:00"/>
    <x v="1"/>
    <x v="89"/>
    <d v="2019-06-14T00:00:00"/>
    <d v="2019-05-13T00:00:00"/>
    <d v="2019-06-14T00:00:00"/>
    <d v="2019-05-08T00:00:00"/>
    <d v="2019-07-23T00:00:00"/>
    <n v="2600"/>
    <x v="3"/>
    <s v="Dean Row Court  _x000a_Summerfields Village Centre _x000a_Dean Row Road  _x000a_Wilmslow _x000a_SK9 2TB"/>
    <n v="235030744"/>
    <s v="Lot 2 Part Time Alternative Education Provision"/>
    <s v="No"/>
    <s v="No"/>
    <s v="Yes"/>
    <n v="1"/>
    <d v="2019-05-08T00:00:00"/>
    <d v="2019-05-13T00:00:00"/>
    <d v="2019-06-14T00:00:00"/>
    <n v="65"/>
    <s v="Ext 1 17/06/19 to 20/12/19_x000a_£9,490.00_x000a__x000a_Ext 2 06/01/20 to 17/07/20_x000a_£15,470.00"/>
    <m/>
    <s v="Yes"/>
    <s v="Yes"/>
    <s v="Yes"/>
    <s v="Yes"/>
    <s v="Yes"/>
  </r>
  <r>
    <x v="0"/>
    <s v="178"/>
    <s v="Not Recorded"/>
    <s v="Andrea James"/>
    <s v="South Staffs"/>
    <s v="Great Wyrley"/>
    <s v="MB"/>
    <x v="109"/>
    <x v="2"/>
    <s v="Lot 3"/>
    <s v="Standard Procedure_x000a_Locality: Great Wyrley_x000a_Number of Places: 1_x000a_Session Pattern: 10 hours per week, for up to 9 weeks_x000a_Total hours: up to 90_x000a_"/>
    <d v="2019-04-29T00:00:00"/>
    <d v="1899-12-30T17:58:00"/>
    <d v="2019-05-06T00:00:00"/>
    <d v="1899-12-30T23:59:00"/>
    <x v="0"/>
    <x v="85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3"/>
    <s v="179"/>
    <s v="Not Recorded"/>
    <s v="Sarah Rivers"/>
    <s v="County Wide"/>
    <s v="Staffordshire/Wmids"/>
    <s v="MB"/>
    <x v="49"/>
    <x v="2"/>
    <s v="Lot 4"/>
    <s v="Standard Procedure_x000a_Locality: Staffordshire_x000a_Number of Places: 10 packages of support_x000a_Session Pattern: 10 hours x 10 pupils_x000a_Total hours: up to 100_x000a_"/>
    <d v="2019-04-29T00:00:00"/>
    <d v="1899-12-30T17:58:00"/>
    <d v="2019-05-06T00:00:00"/>
    <d v="1899-12-30T23:59:00"/>
    <x v="0"/>
    <x v="85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1"/>
    <s v="180"/>
    <s v="Not Recorded"/>
    <s v="Lynn Sheldon "/>
    <s v="Newcastle"/>
    <s v="Newcastle"/>
    <s v="CW"/>
    <x v="110"/>
    <x v="2"/>
    <s v="Lot 2"/>
    <s v="Standard Procedure_x000a_Locality: Newcastle_x000a_Number of Places: 1 packages of support_x000a_Session Pattern: 1 hours x 23 weeks"/>
    <d v="2019-05-03T00:00:00"/>
    <d v="1899-12-30T09:24:00"/>
    <d v="2019-05-13T00:00:00"/>
    <d v="1899-12-30T23:59:00"/>
    <x v="0"/>
    <x v="79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1"/>
    <s v="181"/>
    <s v="Not Recorded"/>
    <s v="Steph Evans"/>
    <s v="Stafford"/>
    <s v="Stafford"/>
    <s v="CW"/>
    <x v="111"/>
    <x v="2"/>
    <s v="Lot 3"/>
    <s v="Emergency  Procedure_x000a_Locality: Stafford_x000a_Number of Places: 1 packages of support_x000a_Session Pattern: 2 hours x 5 days a week"/>
    <d v="2019-05-08T00:00:00"/>
    <m/>
    <d v="2019-05-09T00:00:00"/>
    <d v="1899-12-30T23:59:00"/>
    <x v="1"/>
    <x v="83"/>
    <d v="2019-06-30T00:00:00"/>
    <d v="2019-05-14T00:00:00"/>
    <d v="2019-06-30T00:00:00"/>
    <d v="2019-05-13T00:00:00"/>
    <d v="2019-05-14T00:00:00"/>
    <n v="3480"/>
    <x v="4"/>
    <s v="11 Ferndell Close _x000a_Cannock _x000a_Staffs _x000a_WS11 1HR"/>
    <s v="N/A"/>
    <s v="Lot 3 Tutoring"/>
    <s v="No"/>
    <s v="No"/>
    <s v="Yes"/>
    <n v="2"/>
    <d v="2019-05-03T00:00:00"/>
    <d v="2019-05-13T00:00:00"/>
    <d v="2019-07-19T00:00:00"/>
    <n v="58"/>
    <m/>
    <m/>
    <s v="Yes"/>
    <s v="Yes"/>
    <s v="Yes"/>
    <s v="Yes"/>
    <s v="Yes"/>
  </r>
  <r>
    <x v="0"/>
    <s v="182"/>
    <s v="Not Recorded"/>
    <s v="Lucy Morris/Kayleigh Sargeant "/>
    <s v="Stafford"/>
    <s v="Stafford"/>
    <s v="MB"/>
    <x v="104"/>
    <x v="2"/>
    <s v="Lot 2"/>
    <s v="Standard Procedure_x000a_Locality: Stafford_x000a_Number of Places: 1_x000a_Session Pattern: 3.5 hours x 5 days a week, for 10 weeks.  Total hours - 175"/>
    <d v="2019-05-08T00:00:00"/>
    <d v="1899-12-30T11:05:00"/>
    <d v="2019-05-15T00:00:00"/>
    <d v="1899-12-30T23:59:00"/>
    <x v="0"/>
    <x v="79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0"/>
    <s v="183"/>
    <s v="Not Recorded"/>
    <s v="Lucy Morris"/>
    <s v="Stafford"/>
    <s v="Stafford"/>
    <s v="MB"/>
    <x v="104"/>
    <x v="2"/>
    <s v="Lot 4"/>
    <s v="Standard Procedure_x000a_Locality: Stafford_x000a_Number of Places: 1_x000a_Session Pattern: 3.5 hours x 5 days a week, for 10 weeks.  Total hours - 175"/>
    <d v="2019-05-08T00:00:00"/>
    <d v="1899-12-30T11:05:00"/>
    <d v="2019-05-15T00:00:00"/>
    <d v="1899-12-30T23:59:00"/>
    <x v="0"/>
    <x v="79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0"/>
    <s v="184"/>
    <s v="Not Recorded"/>
    <s v="Andrea James"/>
    <s v="South Staffs"/>
    <s v="Great Wyrley"/>
    <s v="MB"/>
    <x v="109"/>
    <x v="2"/>
    <s v="Lot 3"/>
    <s v="Standard Procedure_x000a_Locality: Great Wyrley_x000a_Number of Places: 1_x000a_Session Pattern: 10 hours a week, for 8 weeks.  Total hours - 80"/>
    <d v="2019-05-08T00:00:00"/>
    <d v="1899-12-30T14:52:00"/>
    <d v="2019-05-15T00:00:00"/>
    <d v="1899-12-30T23:59:00"/>
    <x v="1"/>
    <x v="90"/>
    <d v="2019-07-21T00:00:00"/>
    <d v="2019-06-03T00:00:00"/>
    <d v="2019-07-19T00:00:00"/>
    <d v="2019-05-30T00:00:00"/>
    <d v="2019-05-30T00:00:00"/>
    <n v="4550"/>
    <x v="3"/>
    <s v="Dean Row Court  _x000a_Summerfields Village Centre _x000a_Dean Row Road  _x000a_Wilmslow _x000a_SK9 2TB"/>
    <n v="235030744"/>
    <s v="Lot 3 Tutoring"/>
    <s v="No"/>
    <s v="No"/>
    <s v="Yes"/>
    <n v="1"/>
    <d v="2019-05-30T00:00:00"/>
    <d v="2019-06-03T00:00:00"/>
    <d v="2019-07-19T00:00:00"/>
    <n v="65"/>
    <m/>
    <m/>
    <s v="Yes"/>
    <s v="Yes"/>
    <s v="Yes"/>
    <s v="Yes"/>
    <s v="Yes"/>
  </r>
  <r>
    <x v="1"/>
    <s v="185"/>
    <s v="Not Recorded"/>
    <s v="Lisa Wood"/>
    <s v="Newcastle"/>
    <s v="Newcastle"/>
    <s v="MB"/>
    <x v="112"/>
    <x v="2"/>
    <s v="Lot 3"/>
    <s v="Standard Procedure_x000a_Locality: Newcastle_x000a_Number of Places: 1_x000a_Session Pattern: 39 days, 2 hours per day, = 78 hours total"/>
    <d v="2019-05-09T00:00:00"/>
    <d v="1899-12-30T14:51:00"/>
    <d v="2019-05-16T00:00:00"/>
    <d v="1899-12-30T23:59:00"/>
    <x v="1"/>
    <x v="91"/>
    <d v="2019-07-19T00:00:00"/>
    <d v="2019-06-03T00:00:00"/>
    <d v="2019-07-19T00:00:00"/>
    <d v="2019-05-28T00:00:00"/>
    <d v="2019-05-23T00:00:00"/>
    <n v="2405"/>
    <x v="3"/>
    <s v="Dean Row Court  _x000a_Summerfields Village Centre _x000a_Dean Row Road  _x000a_Wilmslow _x000a_SK9 2TB"/>
    <n v="235030744"/>
    <s v="Lot 3 Tutoring"/>
    <s v="No"/>
    <s v="No"/>
    <s v="Yes"/>
    <n v="1"/>
    <d v="2019-05-30T00:00:00"/>
    <d v="2019-06-03T00:00:00"/>
    <d v="2019-07-19T00:00:00"/>
    <n v="65"/>
    <m/>
    <m/>
    <s v="Yes"/>
    <s v="Yes"/>
    <s v="Yes"/>
    <s v="Yes"/>
    <s v="Yes"/>
  </r>
  <r>
    <x v="0"/>
    <s v="186"/>
    <s v="Not Recorded"/>
    <s v="Yvonne Hawkes/ Amy Challinor"/>
    <s v="Cannock"/>
    <s v="Burntwood"/>
    <s v="CW"/>
    <x v="113"/>
    <x v="2"/>
    <s v="Lot 3"/>
    <s v="Emergency Procedure_x000a_Locality: Burntwood_x000a_Number of Places: 1_x000a_Session Pattern: 35 days, 2 hours per day, = 70 hours total"/>
    <m/>
    <m/>
    <m/>
    <d v="1899-12-30T23:59:00"/>
    <x v="1"/>
    <x v="86"/>
    <d v="2019-07-19T00:00:00"/>
    <d v="2019-06-05T00:00:00"/>
    <d v="2019-07-19T00:00:00"/>
    <d v="2019-06-03T00:00:00"/>
    <d v="2019-06-04T00:00:00"/>
    <n v="3828"/>
    <x v="4"/>
    <s v="11 Ferndell Close _x000a_Cannock _x000a_Staffs _x000a_WS11 1HR"/>
    <s v="N/A"/>
    <s v="Lot 3 Tutoring"/>
    <s v="No"/>
    <s v="No"/>
    <s v="Yes"/>
    <n v="2"/>
    <d v="2019-06-03T00:00:00"/>
    <d v="2019-06-05T00:00:00"/>
    <d v="2019-07-19T00:00:00"/>
    <n v="58"/>
    <s v="Ext 1 03/09/2019 to 25/10/2019_x000a_£4,524.00_x000a__x000a_Ext 2 04/11/19 to 20/12/19_x000a_£4,524.00_x000a__x000a_Ext 3 06/01/20 to 22/05/20_x000a_£9,744.00_x000a__x000a_Ext 4 01/06/20 to 17/07/20_x000a_£4,060.00_x000a__x000a_Ext 5 02/09/2020 to 18/12/2020_x000a_£8,468.00_x000a__x000a_Ext 6 04/01/2021 to 25/06/2021_x000a_£11,948.00"/>
    <m/>
    <s v="Yes"/>
    <s v="Yes"/>
    <s v="Yes"/>
    <s v="Yes"/>
    <s v="Yes"/>
  </r>
  <r>
    <x v="3"/>
    <s v="187"/>
    <s v="Not Recorded"/>
    <s v="Sarah Rivers"/>
    <s v="Staffordshire"/>
    <s v="Staffordshire/Wmids"/>
    <s v="MB"/>
    <x v="49"/>
    <x v="3"/>
    <s v="Lot 3"/>
    <s v="Standard Procedure_x000a_Locality: Staffordshire and WMids_x000a_Session Pattern: 400 hours flexible to the needs of the individual . Possible extension of further 400 hours"/>
    <d v="2019-05-20T00:00:00"/>
    <d v="1899-12-30T16:34:00"/>
    <d v="2019-05-28T00:00:00"/>
    <d v="1899-12-30T23:59:00"/>
    <x v="1"/>
    <x v="92"/>
    <d v="2019-12-31T00:00:00"/>
    <d v="2019-06-24T00:00:00"/>
    <d v="2019-12-31T00:00:00"/>
    <d v="2019-06-24T00:00:00"/>
    <m/>
    <n v="20000"/>
    <x v="14"/>
    <s v="2a Casewell Road_x000a_Kingswinford_x000a_West Midlands_x000a_DY6 9HA"/>
    <s v="N/A"/>
    <s v="Lot 3 Tutoring"/>
    <s v="No"/>
    <s v="No"/>
    <s v="Yes"/>
    <n v="1"/>
    <d v="2019-06-24T00:00:00"/>
    <d v="2019-06-24T00:00:00"/>
    <d v="2019-12-31T00:00:00"/>
    <n v="50"/>
    <m/>
    <m/>
    <s v="N/A"/>
    <s v="N/A"/>
    <s v="N/A"/>
    <s v="N/A"/>
    <s v="N/A"/>
  </r>
  <r>
    <x v="1"/>
    <s v="188"/>
    <s v="Not Recorded"/>
    <s v="Juie Vine"/>
    <s v="South Staffs"/>
    <s v="Cheslyn Hay"/>
    <s v="MB"/>
    <x v="114"/>
    <x v="2"/>
    <s v="Lot 3"/>
    <s v="Standard Procedure_x000a_Locality: Cheslyn Hay_x000a_Session Pattern: 1 hour per day, 5 days per week for 7 weeks"/>
    <d v="2019-05-21T00:00:00"/>
    <d v="1899-12-30T15:29:00"/>
    <d v="2019-05-29T00:00:00"/>
    <d v="1899-12-30T23:59:00"/>
    <x v="1"/>
    <x v="93"/>
    <d v="2019-07-19T00:00:00"/>
    <d v="2019-06-24T00:00:00"/>
    <d v="2019-07-19T00:00:00"/>
    <d v="2019-06-19T00:00:00"/>
    <d v="2019-06-25T00:00:00"/>
    <n v="1300"/>
    <x v="3"/>
    <s v="Dean Row Court  _x000a_Summerfields Village Centre _x000a_Dean Row Road  _x000a_Wilmslow _x000a_SK9 2TB"/>
    <n v="235030744"/>
    <s v="Lot 3 Tutoring"/>
    <s v="No"/>
    <s v="No"/>
    <s v="Yes"/>
    <n v="2"/>
    <d v="2019-06-14T00:00:00"/>
    <d v="2019-06-24T00:00:00"/>
    <d v="2019-07-19T00:00:00"/>
    <n v="65"/>
    <s v="Ext 1 03/09/2019 to 25/10/2019 £2,535.00_x000a__x000a_Ext 2 28/10/19 to 17/07/20_x000a_£9,685.00"/>
    <m/>
    <s v="Yes"/>
    <s v="Yes"/>
    <s v="Yes"/>
    <s v="Yes"/>
    <s v="Yes"/>
  </r>
  <r>
    <x v="1"/>
    <s v="189"/>
    <s v="Not Recorded"/>
    <s v="Karen Armitt"/>
    <s v="Stafford"/>
    <s v="Stafford"/>
    <s v="CW"/>
    <x v="115"/>
    <x v="2"/>
    <s v="Lot 3"/>
    <s v="Standard Procedure_x000a_Locality: Stafford_x000a_Session Pattern: 2 hours per day, 5 days per week for 6 weeks"/>
    <d v="2019-05-22T00:00:00"/>
    <m/>
    <d v="2019-05-30T00:00:00"/>
    <d v="1899-12-30T23:59:00"/>
    <x v="1"/>
    <x v="94"/>
    <d v="2019-07-19T00:00:00"/>
    <d v="2019-07-10T00:00:00"/>
    <d v="2019-07-19T00:00:00"/>
    <d v="2019-06-07T00:00:00"/>
    <d v="2019-06-07T00:00:00"/>
    <n v="3480"/>
    <x v="4"/>
    <s v="11 Ferndell Close _x000a_Cannock _x000a_Staffs _x000a_WS11 1HR"/>
    <s v="N/A"/>
    <s v="Lot 4 Complementary Provision  "/>
    <s v="No"/>
    <s v="No"/>
    <s v="Yes"/>
    <n v="3"/>
    <d v="2019-06-05T00:00:00"/>
    <d v="2019-06-10T00:00:00"/>
    <d v="2019-07-19T00:00:00"/>
    <n v="58"/>
    <m/>
    <s v="Terminated 27/08/19 as moved to Lincoln."/>
    <s v="Yes"/>
    <s v="Yes"/>
    <s v="Yes"/>
    <s v="Yes"/>
    <s v="Yes"/>
  </r>
  <r>
    <x v="0"/>
    <s v="190"/>
    <s v="Not Recorded"/>
    <s v="Lucy Morris"/>
    <s v="Stafford"/>
    <s v="Stafford"/>
    <s v="CW"/>
    <x v="116"/>
    <x v="3"/>
    <s v="Lot 3"/>
    <s v="Standard Procedure_x000a_Locality: Stafford_x000a_Session Pattern: 10 hours per week for 8 weeks"/>
    <d v="2019-05-24T00:00:00"/>
    <d v="1899-12-30T10:35:00"/>
    <d v="2019-06-03T00:00:00"/>
    <d v="1899-12-30T23:59:00"/>
    <x v="0"/>
    <x v="93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3"/>
    <s v="191"/>
    <s v="Not Recorded"/>
    <s v="Paul Wilkie"/>
    <s v="County Wide"/>
    <s v="Stafford/Cannock/Lichfield/East Staffs/Tamworth"/>
    <s v="MB"/>
    <x v="49"/>
    <x v="3"/>
    <s v="Lot 3"/>
    <s v="Standard Procedure_x000a_Locality: Stafford/Cannock/Lichfield/East Staffs/Tamworth_x000a_Session Pattern:135 hours total.  9 places - 15 sessions, 1 hour weekdays between 4 - 7pm"/>
    <d v="2019-05-24T00:00:00"/>
    <d v="1899-12-30T15:42:00"/>
    <d v="2019-06-03T00:00:00"/>
    <d v="1899-12-30T23:59:00"/>
    <x v="0"/>
    <x v="78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1"/>
    <s v="192"/>
    <s v="Not Recorded"/>
    <s v="Lisa Bullock"/>
    <s v="Lichfield"/>
    <s v="Lichfield"/>
    <s v="MB"/>
    <x v="117"/>
    <x v="3"/>
    <s v="Lot 3"/>
    <s v="Standard Procedure_x000a_Locality: Lichfield _x000a_Session Pattern:5 weeks for 10 hours per week"/>
    <d v="2019-05-31T00:00:00"/>
    <d v="1899-12-30T16:19:00"/>
    <d v="2019-06-07T00:00:00"/>
    <d v="1899-12-30T23:59:00"/>
    <x v="0"/>
    <x v="95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0"/>
    <s v="193"/>
    <s v="Not Recorded"/>
    <s v="Void - empty folder"/>
    <s v="N/A"/>
    <s v="N/A"/>
    <s v="VA"/>
    <x v="49"/>
    <x v="3"/>
    <s v="Lot 3"/>
    <s v="Standard Procedure_x000a_Locality: Lichfield _x000a_Session Pattern:5 weeks for 10 hours per week"/>
    <d v="2019-05-31T00:00:00"/>
    <d v="1899-12-30T16:19:00"/>
    <d v="2019-06-07T00:00:00"/>
    <d v="1899-12-30T23:59:00"/>
    <x v="0"/>
    <x v="96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3"/>
    <n v="194"/>
    <s v="Not Recorded"/>
    <s v="Paul Wilkie"/>
    <s v="County Wide"/>
    <s v="Stafford/Cannock/Lichfield/East Staffs/Tamworth"/>
    <s v="CW"/>
    <x v="49"/>
    <x v="3"/>
    <s v="Lot 3"/>
    <s v="Standard Procedure_x000a_Locality: Stafford/Cannock/Lichfield/East Staffs/Tamworth_x000a_Session Pattern:135 hours total.  9 places - 15 sessions, 1 hour weekdays between 4 - 7pm"/>
    <s v="04.06.2019"/>
    <d v="1899-12-30T12:20:00"/>
    <d v="2019-06-11T00:00:00"/>
    <d v="1899-12-30T23:59:00"/>
    <x v="1"/>
    <x v="97"/>
    <d v="2019-10-25T00:00:00"/>
    <d v="2019-06-26T00:00:00"/>
    <d v="2019-10-25T00:00:00"/>
    <d v="2019-06-27T00:00:00"/>
    <s v="?"/>
    <n v="4995"/>
    <x v="12"/>
    <s v="Pirelli Stadium_x000a_Princess Way_x000a_Burton on Trent_x000a_Staffordshire_x000a_DE13 0AR"/>
    <n v="217283061"/>
    <s v="Lot 3 Tutoring"/>
    <s v="No"/>
    <s v="No"/>
    <s v="Yes"/>
    <n v="1"/>
    <d v="2019-06-25T00:00:00"/>
    <d v="2019-06-26T00:00:00"/>
    <d v="2019-10-25T00:00:00"/>
    <n v="37"/>
    <m/>
    <m/>
    <s v="N/A"/>
    <s v="N/A"/>
    <s v="N/A"/>
    <s v="N/A"/>
    <s v="N/A"/>
  </r>
  <r>
    <x v="0"/>
    <s v="195"/>
    <s v="Not Recorded"/>
    <s v="Catherine Bridgman"/>
    <s v="Burton-upon-Trent"/>
    <s v="Burton-upon-Trent"/>
    <s v="CW"/>
    <x v="118"/>
    <x v="3"/>
    <s v="Lot 4"/>
    <s v="Standard Procedure_x000a_Locality: East Staffs_x000a_Session Pattern:52 hours total.  10 hours per week"/>
    <s v="06.06.2019"/>
    <d v="1899-12-30T10:10:00"/>
    <d v="2019-06-13T00:00:00"/>
    <d v="1899-12-30T23:59:00"/>
    <x v="0"/>
    <x v="78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1"/>
    <s v="196"/>
    <s v="Not Recorded"/>
    <s v="AC leaves at the end of Sept"/>
    <s v="Tamworth"/>
    <s v="Tamworth"/>
    <s v="CW"/>
    <x v="87"/>
    <x v="3"/>
    <s v="Lot 3"/>
    <s v="Standard Procedure_x000a_Locality: East Staffs_x000a_Session Pattern:52 hours total.  10 hours per week"/>
    <s v="06.06.2019"/>
    <d v="1899-12-30T13:00:00"/>
    <d v="2019-06-17T00:00:00"/>
    <d v="1899-12-30T23:59:00"/>
    <x v="0"/>
    <x v="21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0"/>
    <s v="197"/>
    <s v="Not Recorded"/>
    <s v="Lucy Morris"/>
    <s v="Stafford"/>
    <s v="Stafford"/>
    <s v="CW"/>
    <x v="119"/>
    <x v="3"/>
    <s v="Lot 2"/>
    <s v="Standard Procedure_x000a_Locality: Stafford _x000a_Session Pattern:3.5 hours a day/ 5 days a week"/>
    <s v="06.06.2019"/>
    <d v="1899-12-30T15:05:00"/>
    <d v="2019-06-13T00:00:00"/>
    <d v="1899-12-30T23:59:00"/>
    <x v="0"/>
    <x v="78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0"/>
    <s v="198"/>
    <s v="Not Recorded"/>
    <s v="Lucy Morris"/>
    <s v="Stafford"/>
    <s v="Stafford"/>
    <s v="CW"/>
    <x v="119"/>
    <x v="3"/>
    <s v="Lot 4"/>
    <s v="Standard Procedure_x000a_Locality: Stafford _x000a_Session Pattern:3.5 hours a day/ 5 days a week"/>
    <s v="06.06.2019"/>
    <d v="1899-12-30T15:15:00"/>
    <d v="2019-06-13T00:00:00"/>
    <d v="1899-12-30T23:59:00"/>
    <x v="0"/>
    <x v="21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0"/>
    <s v="199"/>
    <s v="Not Recorded"/>
    <s v="Lucy Morris"/>
    <s v="Stafford"/>
    <s v="Stafford"/>
    <s v="CW"/>
    <x v="35"/>
    <x v="3"/>
    <s v="Lot 3"/>
    <s v="Standard Procedure_x000a_Locality: Stafford _x000a_Session Pattern:2 hours a day/ 5 days a week"/>
    <d v="2019-06-11T00:00:00"/>
    <d v="1899-12-30T16:30:00"/>
    <d v="2019-06-18T00:00:00"/>
    <d v="1899-12-30T23:59:00"/>
    <x v="0"/>
    <x v="21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1"/>
    <s v="200"/>
    <s v="Not Recorded"/>
    <s v="Karen Armitt"/>
    <s v="Stafford"/>
    <s v="Stafford"/>
    <s v="CW"/>
    <x v="120"/>
    <x v="3"/>
    <s v="Lot 3"/>
    <s v="Emergency Procedure_x000a_Locality: Stafford _x000a_Session Pattern:2 hours a day/ 5 days a week"/>
    <d v="2019-06-11T00:00:00"/>
    <d v="1899-12-30T15:48:00"/>
    <d v="2019-06-12T00:00:00"/>
    <d v="1899-12-30T23:59:00"/>
    <x v="0"/>
    <x v="78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1"/>
    <s v="201"/>
    <s v="Not Recorded"/>
    <s v="Laura Moseley"/>
    <s v="Lichfield"/>
    <s v="Burntwood"/>
    <s v="CW"/>
    <x v="121"/>
    <x v="3"/>
    <s v="Lot 3"/>
    <s v="Emergency Procedure_x000a_Locality: Lichfield_x000a_Session Pattern:2 hours a day/ 5 days a week for 11 weeks "/>
    <d v="2019-06-12T00:00:00"/>
    <d v="1899-12-30T09:40:00"/>
    <d v="2019-06-13T00:00:00"/>
    <d v="1899-12-30T23:59:00"/>
    <x v="1"/>
    <x v="98"/>
    <d v="2019-10-25T00:00:00"/>
    <d v="2019-06-17T00:00:00"/>
    <d v="2019-10-25T00:00:00"/>
    <d v="2019-06-17T00:00:00"/>
    <d v="2019-06-15T00:00:00"/>
    <n v="7424"/>
    <x v="4"/>
    <s v="11 Ferndell Close _x000a_Cannock _x000a_Staffs _x000a_WS11 1HR"/>
    <s v="N/A"/>
    <s v="Lot 3 Tutoring"/>
    <s v="No"/>
    <s v="No"/>
    <s v="Yes"/>
    <n v="2"/>
    <d v="2019-06-14T00:00:00"/>
    <d v="2019-06-17T00:00:00"/>
    <d v="2019-10-25T00:00:00"/>
    <n v="58"/>
    <s v="04/11/19 to 15/11/19 2wks at 10hrs pw = 2-hrs then 18/11/19 to 29/11/19 2wks at 5hrs pw = 10hrs"/>
    <m/>
    <s v="Yes"/>
    <s v="Yes"/>
    <s v="Yes"/>
    <s v="Yes"/>
    <s v="Yes"/>
  </r>
  <r>
    <x v="1"/>
    <s v="202"/>
    <s v="Not Recorded"/>
    <s v="Karen Armitt"/>
    <s v="Stafford"/>
    <s v="Stafford"/>
    <s v="VA"/>
    <x v="122"/>
    <x v="3"/>
    <s v="Lot 3"/>
    <s v="Emergency Procedure_x000a_Locality: Stafford_x000a_Session Pattern 2 hours a day/ 5 days a week for 6 weeks"/>
    <d v="2019-06-12T00:00:00"/>
    <d v="1899-12-30T14:15:00"/>
    <d v="2019-06-13T00:00:00"/>
    <d v="1899-12-30T23:59:00"/>
    <x v="0"/>
    <x v="21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1"/>
    <s v="203"/>
    <s v="Not Recorded"/>
    <s v="Karen Armitt"/>
    <s v="Stafford"/>
    <s v="Stafford"/>
    <s v="VA"/>
    <x v="122"/>
    <x v="3"/>
    <s v="Lot 3"/>
    <s v="Emergency Award  Procedure_x000a_Locality: Stafford_x000a_Session Pattern 2 hours a day/ 5 days a week for 6 weeks"/>
    <d v="2019-06-12T00:00:00"/>
    <d v="1899-12-30T14:15:00"/>
    <d v="2019-06-13T00:00:00"/>
    <d v="1899-12-30T23:59:00"/>
    <x v="1"/>
    <x v="99"/>
    <d v="2019-07-19T00:00:00"/>
    <d v="2019-06-19T00:00:00"/>
    <d v="2019-07-19T00:00:00"/>
    <d v="2019-06-19T00:00:00"/>
    <d v="2019-07-02T00:00:00"/>
    <n v="2668"/>
    <x v="4"/>
    <s v="11 Ferndell Close _x000a_Cannock _x000a_Staffs _x000a_WS11 1HR"/>
    <s v="N/A"/>
    <s v="Lot 3 Tutoring"/>
    <s v="No"/>
    <s v="No"/>
    <s v="Yes"/>
    <n v="2"/>
    <d v="2019-06-18T00:00:00"/>
    <d v="2019-06-19T00:00:00"/>
    <d v="2019-07-19T00:00:00"/>
    <n v="58"/>
    <m/>
    <m/>
    <s v="Yes"/>
    <s v="Yes"/>
    <s v="Yes"/>
    <s v="Yes"/>
    <s v="Yes"/>
  </r>
  <r>
    <x v="0"/>
    <s v="204"/>
    <s v="Not Recorded"/>
    <s v="Kayleigh Sargent"/>
    <s v="South Staffs"/>
    <s v="South staffordshire"/>
    <s v="CW"/>
    <x v="123"/>
    <x v="3"/>
    <s v="Lot 3"/>
    <s v="Standard Award  Procedure_x000a_Locality: South Staffs_x000a_Session Pattern 10 hours split over 5 days for 12 weeks"/>
    <d v="2019-06-13T00:00:00"/>
    <m/>
    <d v="2019-06-20T00:00:00"/>
    <d v="1899-12-30T23:59:00"/>
    <x v="0"/>
    <x v="84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0"/>
    <s v="205"/>
    <s v="Not Recorded"/>
    <s v="Cath Bridgeman"/>
    <s v="Tamworth"/>
    <s v="Tamworth"/>
    <s v="MB"/>
    <x v="124"/>
    <x v="3"/>
    <s v="Lot 3"/>
    <s v="Standard Award  Procedure_x000a_Locality: Tamworth_x000a_Session Pattern 10 hours per week total of 62 hours"/>
    <d v="2019-06-14T00:00:00"/>
    <d v="1899-12-30T10:20:00"/>
    <d v="2019-06-21T00:00:00"/>
    <d v="1899-12-30T23:59:00"/>
    <x v="0"/>
    <x v="100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0"/>
    <s v="206"/>
    <s v="Not Recorded"/>
    <s v="Yvonne Hawkes"/>
    <s v="Cannock"/>
    <s v="Burntwood"/>
    <s v="MB"/>
    <x v="125"/>
    <x v="3"/>
    <s v="Lot 3"/>
    <s v="Standard Award  Procedure_x000a_Locality: Burntwood_x000a_Session Pattern 10 hours per week total of 50 hours, for 5 weeks"/>
    <s v="14/06/2019_x000a_Amended ltr 06/08/19"/>
    <d v="1899-12-30T10:25:00"/>
    <d v="2019-06-21T00:00:00"/>
    <d v="1899-12-30T23:59:00"/>
    <x v="1"/>
    <x v="101"/>
    <d v="2019-07-19T00:00:00"/>
    <d v="2019-07-12T00:00:00"/>
    <d v="2019-07-19T00:00:00"/>
    <s v="Amended ltr 06/08/19"/>
    <d v="2019-08-08T00:00:00"/>
    <n v="540"/>
    <x v="13"/>
    <s v="2 Ashmore Drive _x000a_Gnosall  _x000a_Staffordshire _x000a_ST20 0RP"/>
    <s v="N/A"/>
    <s v="Lot 3 Tutoring"/>
    <s v="No"/>
    <s v="No"/>
    <s v="Yes"/>
    <n v="2"/>
    <d v="2019-08-06T00:00:00"/>
    <d v="2019-07-12T00:00:00"/>
    <d v="2019-07-19T00:00:00"/>
    <n v="45"/>
    <m/>
    <m/>
    <s v="Yes"/>
    <s v="Yes"/>
    <s v="Yes"/>
    <s v="Yes"/>
    <s v="Yes"/>
  </r>
  <r>
    <x v="1"/>
    <s v="207"/>
    <s v="Not Recorded"/>
    <s v="Karen Armitt"/>
    <s v="Stafford"/>
    <s v="Stafford"/>
    <s v="MB"/>
    <x v="122"/>
    <x v="3"/>
    <s v="Lot 3"/>
    <s v="Emergency Procedure_x000a_Locality: Stafford_x000a_Session Pattern 2 hours per day, 5 days a week total 6 weeks"/>
    <d v="2019-06-14T00:00:00"/>
    <d v="1899-12-30T11:30:00"/>
    <d v="2019-06-17T00:00:00"/>
    <d v="1899-12-30T23:59:00"/>
    <x v="0"/>
    <x v="102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1"/>
    <s v="208"/>
    <s v="Not Recorded"/>
    <s v="Karen Armitt"/>
    <s v="Stafford"/>
    <s v="Stafford"/>
    <s v="CW"/>
    <x v="120"/>
    <x v="3"/>
    <s v="Lot 3"/>
    <s v="Emergency Procedure_x000a_Locality: Stafford _x000a_Session Pattern:2 hours a day/ 5 days a week"/>
    <d v="2019-06-14T00:00:00"/>
    <d v="1899-12-30T13:00:00"/>
    <d v="2019-06-17T00:00:00"/>
    <d v="1899-12-30T23:59:00"/>
    <x v="1"/>
    <x v="103"/>
    <d v="2019-07-19T00:00:00"/>
    <d v="2019-06-20T00:00:00"/>
    <d v="2019-07-19T00:00:00"/>
    <d v="2019-06-19T00:00:00"/>
    <d v="2019-06-20T00:00:00"/>
    <n v="2668"/>
    <x v="4"/>
    <s v="11 Ferndell Close _x000a_Cannock _x000a_Staffs _x000a_WS11 1HR"/>
    <s v="N/A"/>
    <s v="Lot 3 Tutoring"/>
    <s v="No"/>
    <s v="No"/>
    <s v="Yes"/>
    <n v="2"/>
    <d v="2019-06-18T00:00:00"/>
    <d v="2019-06-20T00:00:00"/>
    <d v="2019-07-19T00:00:00"/>
    <n v="58"/>
    <m/>
    <m/>
    <s v="Yes"/>
    <s v="Yes"/>
    <s v="Yes"/>
    <s v="Yes"/>
    <s v="Yes"/>
  </r>
  <r>
    <x v="0"/>
    <s v="209"/>
    <s v="Not Recorded"/>
    <s v="Lucy Morris"/>
    <s v="Stafford"/>
    <s v="Stafford"/>
    <s v="MB"/>
    <x v="126"/>
    <x v="3"/>
    <s v="Lot 3"/>
    <s v="Emergency Procedure_x000a_Locality: Stafford _x000a_Session Pattern:2 hours a day, 5 days a week total 40 hours"/>
    <d v="2019-06-17T00:00:00"/>
    <d v="1899-12-30T16:50:00"/>
    <d v="2019-06-19T00:00:00"/>
    <d v="1899-12-30T23:59:00"/>
    <x v="1"/>
    <x v="104"/>
    <d v="2019-07-19T00:00:00"/>
    <d v="2019-06-24T00:00:00"/>
    <d v="2019-07-19T00:00:00"/>
    <d v="2019-06-24T00:00:00"/>
    <d v="2019-07-30T00:00:00"/>
    <n v="2600"/>
    <x v="3"/>
    <s v="Dean Row Court  _x000a_Summerfields Village Centre _x000a_Dean Row Road  _x000a_Wilmslow _x000a_SK9 2TB"/>
    <n v="235030744"/>
    <s v="Lot 3 Tutoring"/>
    <s v="No"/>
    <s v="No"/>
    <s v="Yes"/>
    <n v="1"/>
    <d v="2019-06-21T00:00:00"/>
    <d v="2019-06-24T00:00:00"/>
    <d v="2019-07-19T00:00:00"/>
    <n v="65"/>
    <s v="Ext 1 03/09/2019 to 01/10/2019  £2,600.00"/>
    <s v="Contract terminated 29/08/19 as school placement found"/>
    <s v="Yes"/>
    <s v="Yes"/>
    <s v="Yes"/>
    <s v="Yes"/>
    <s v="Yes"/>
  </r>
  <r>
    <x v="0"/>
    <s v="210"/>
    <s v="Not Recorded"/>
    <s v="Cath Bridgeman/ Nikki Swallow"/>
    <s v="East Staffordshire"/>
    <s v="East Staffordshire"/>
    <s v="CW"/>
    <x v="127"/>
    <x v="3"/>
    <s v="Lot 4"/>
    <s v="Standard Procedure_x000a_Locality: East Staffs_x000a_Session Pattern:2 hours a day, 5 days a week, 10 hours a week until 25.10.19"/>
    <d v="2019-06-21T00:00:00"/>
    <m/>
    <d v="2019-06-28T00:00:00"/>
    <d v="1899-12-30T23:59:00"/>
    <x v="0"/>
    <x v="78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0"/>
    <s v="211"/>
    <s v="Not Recorded"/>
    <s v="Lesley Calverley"/>
    <s v="Tamworth"/>
    <s v="Stafford"/>
    <s v="CW"/>
    <x v="49"/>
    <x v="3"/>
    <s v="Lot 4"/>
    <s v="Emergency Procedure_x000a_Locality: Stafford_x000a_Session Pattern: 6hrs per day Mon-Fri, 30hrs pw for 39 weeks._x000a_"/>
    <d v="2019-07-03T00:00:00"/>
    <d v="1899-12-30T10:55:00"/>
    <d v="2019-07-04T00:00:00"/>
    <d v="1899-12-30T23:59:00"/>
    <x v="0"/>
    <x v="21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0"/>
    <s v="212"/>
    <s v="Not Recorded"/>
    <s v="Lesley Calverley"/>
    <s v="Tamworth"/>
    <s v="Tamworth"/>
    <s v="CW"/>
    <x v="49"/>
    <x v="3"/>
    <s v="Lot 4"/>
    <s v="Emergency Procedure_x000a_Locality: Stafford_x000a_Session Pattern: 6hrs per day Mon-Fri, 30hrs pw for 39 weeks."/>
    <d v="2019-07-08T00:00:00"/>
    <m/>
    <d v="2019-07-09T00:00:00"/>
    <d v="1899-12-30T23:59:00"/>
    <x v="1"/>
    <x v="82"/>
    <d v="2021-08-31T00:00:00"/>
    <d v="2019-09-01T00:00:00"/>
    <d v="2021-08-31T00:00:00"/>
    <d v="2019-07-24T00:00:00"/>
    <d v="2019-08-21T00:00:00"/>
    <n v="319995"/>
    <x v="15"/>
    <s v="Orchard Street_x000a_Tamworth_x000a_B79 7RH"/>
    <s v="N/A"/>
    <s v="Lot 4 Complementary Provision  "/>
    <s v="No"/>
    <s v="No"/>
    <s v="Yes"/>
    <n v="2"/>
    <d v="2019-07-22T00:00:00"/>
    <d v="2019-09-01T00:00:00"/>
    <d v="2022-08-31T00:00:00"/>
    <n v="136.75"/>
    <s v="Ext 1 01/09/2021 to 31/08/2022_x000a_£159,997.50"/>
    <m/>
    <s v="Yes"/>
    <s v="Yes"/>
    <s v="Yes"/>
    <s v="Yes"/>
    <s v="Yes"/>
  </r>
  <r>
    <x v="3"/>
    <s v="213"/>
    <s v="Not Recorded"/>
    <s v="Helen Finn"/>
    <s v="Moorlands"/>
    <s v="Moorlands or Newcastle"/>
    <s v="MB"/>
    <x v="128"/>
    <x v="3"/>
    <s v="Lot 1"/>
    <s v="Emergency Procedure_x000a_Locality: Moorlands_x000a_Session Pattern: 5 hours per week day for 26 days = 130 hours"/>
    <d v="2019-07-08T00:00:00"/>
    <d v="1899-12-30T10:55:00"/>
    <d v="2019-07-09T00:00:00"/>
    <d v="1899-12-30T23:59:00"/>
    <x v="0"/>
    <x v="78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0"/>
    <s v="214"/>
    <s v="Not Recorded"/>
    <s v="Gina Woolley"/>
    <s v="South Staffs"/>
    <s v="South Staffs"/>
    <s v="CW"/>
    <x v="123"/>
    <x v="3"/>
    <s v="Lot 3"/>
    <s v="Emergency Procedure_x000a_Locality: South Staffs_x000a_Session Pattern: 10 hours per week  split over 5 days."/>
    <d v="2019-07-08T00:00:00"/>
    <d v="1899-12-30T15:07:00"/>
    <d v="2019-07-09T00:00:00"/>
    <d v="1899-12-30T23:59:00"/>
    <x v="1"/>
    <x v="105"/>
    <d v="2019-10-25T00:00:00"/>
    <d v="2019-09-02T00:00:00"/>
    <d v="2019-10-25T00:00:00"/>
    <d v="2019-07-30T00:00:00"/>
    <d v="2019-07-30T00:00:00"/>
    <n v="5200"/>
    <x v="3"/>
    <s v="Dean Row Court  _x000a_Summerfields Village Centre _x000a_Dean Row Road  _x000a_Wilmslow _x000a_SK9 2TB"/>
    <n v="235030744"/>
    <s v="Lot 3 Tutoring"/>
    <s v="No"/>
    <s v="No"/>
    <s v="Yes"/>
    <n v="2"/>
    <d v="2019-07-19T00:00:00"/>
    <d v="2019-09-02T00:00:00"/>
    <d v="2019-10-25T00:00:00"/>
    <n v="65"/>
    <m/>
    <m/>
    <s v="Yes"/>
    <s v="Yes"/>
    <s v="Yes"/>
    <s v="Yes"/>
    <s v="Yes"/>
  </r>
  <r>
    <x v="0"/>
    <s v="215"/>
    <s v="Not Recorded"/>
    <s v="Gina Woolley"/>
    <s v="South Staffs"/>
    <s v="South Staffs"/>
    <s v="MB"/>
    <x v="129"/>
    <x v="3"/>
    <s v="Lot 3"/>
    <s v="Emergency Procedure_x000a_Locality: South Staffs_x000a_Session Pattern: 10 hours per week - flexible. Total of 158 hours"/>
    <d v="2019-07-10T00:00:00"/>
    <d v="1899-12-30T09:37:00"/>
    <d v="2019-07-11T00:00:00"/>
    <d v="1899-12-30T23:59:00"/>
    <x v="1"/>
    <x v="106"/>
    <d v="2019-12-20T00:00:00"/>
    <d v="2019-09-03T00:00:00"/>
    <d v="2019-12-20T00:00:00"/>
    <d v="2019-08-16T00:00:00"/>
    <d v="2019-08-25T00:00:00"/>
    <n v="8880"/>
    <x v="4"/>
    <s v="11 Ferndell Close _x000a_Cannock _x000a_Staffs _x000a_WS11 1HR"/>
    <s v="N/A"/>
    <s v="Lot 3 Tutoring"/>
    <s v="No"/>
    <s v="No"/>
    <s v="Yes"/>
    <n v="3"/>
    <d v="2019-08-16T00:00:00"/>
    <d v="2019-09-03T00:00:00"/>
    <d v="2019-12-20T00:00:00"/>
    <n v="60"/>
    <s v="Ext 1 06/01/20 to 03/04/20_x000a_£4,320.00_x000a__x000a_Ext 2 20/04/20 to 17/07/20_x000a_£2,160.00_x000a__x000a_Ext 3 02/09/2020 to 18/12/2020_x000a_£2,700.00_x000a__x000a_Ext 4 04/01/2021 to 01/04/2021_x000a_£1,080.00_x000a__x000a_Ext 5 19/04/2021 to 25/06/2021_x000a_£810.00"/>
    <m/>
    <s v="Yes"/>
    <s v="Yes"/>
    <s v="Yes"/>
    <s v="Yes"/>
    <s v="Yes"/>
  </r>
  <r>
    <x v="0"/>
    <s v="216"/>
    <s v="Not Recorded"/>
    <s v="Heather Macefield"/>
    <s v="Stafford"/>
    <s v="Stafford"/>
    <s v="VA"/>
    <x v="130"/>
    <x v="3"/>
    <s v="Lot 3"/>
    <s v="Standard Procedure_x000a_Locality: Stafford_x000a_Session Pattern: 10 hours per week - flexible. Total of 380 hours"/>
    <d v="2019-07-17T00:00:00"/>
    <d v="1900-01-08T06:00:00"/>
    <d v="2019-07-24T00:00:00"/>
    <d v="1899-12-30T23:59:00"/>
    <x v="0"/>
    <x v="79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1"/>
    <s v="217"/>
    <s v="Not Recorded"/>
    <s v="Sandra Bennet"/>
    <s v="Tamworth"/>
    <s v="Tamworth"/>
    <s v="VA"/>
    <x v="131"/>
    <x v="3"/>
    <s v="Lot 3"/>
    <s v="Standard Procedure_x000a_Locality: Tamworth_x000a_Session Pattern: 10 hours per week - 78 hrs "/>
    <d v="2019-07-31T00:00:00"/>
    <s v="11.20am"/>
    <d v="2019-08-07T00:00:00"/>
    <d v="1899-12-30T23:59:00"/>
    <x v="1"/>
    <x v="107"/>
    <d v="2019-10-25T00:00:00"/>
    <d v="2019-09-03T00:00:00"/>
    <d v="2019-10-25T00:00:00"/>
    <d v="2019-08-14T00:00:00"/>
    <d v="2019-09-03T00:00:00"/>
    <n v="4524"/>
    <x v="4"/>
    <s v="11 Ferndell Close _x000a_Cannock _x000a_Staffs _x000a_WS11 1HR"/>
    <s v="N/A"/>
    <s v="Lot 3 Tutoring"/>
    <s v="No"/>
    <s v="No"/>
    <s v="Yes"/>
    <n v="1"/>
    <d v="2019-08-13T00:00:00"/>
    <d v="2019-09-03T00:00:00"/>
    <d v="2019-10-25T00:00:00"/>
    <n v="58"/>
    <s v="Ext 1 04/11/19 to 20/12/19_x000a_£4,060.00_x000a__x000a_Ext 2 06/01/20 to 14/02/20_x000a_£3,480.00_x000a__x000a_Ext 3 24/02/20 to 20/07/20_x000a_£10,440.00"/>
    <m/>
    <s v="Yes"/>
    <s v="Yes"/>
    <s v="Yes"/>
    <s v="Yes"/>
    <s v="Yes"/>
  </r>
  <r>
    <x v="1"/>
    <s v="218"/>
    <s v="Not Recorded"/>
    <s v="Alison Cox"/>
    <s v="Tamworth"/>
    <s v="Tamworth"/>
    <s v="VA"/>
    <x v="87"/>
    <x v="3"/>
    <s v="Lot 3"/>
    <s v="Standard Procedure_x000a_Locality: Tamworth_x000a_Session Pattern: 4 hrs per week Total 168hrs "/>
    <d v="2019-07-31T00:00:00"/>
    <d v="1899-12-30T11:59:00"/>
    <d v="2019-08-07T00:00:00"/>
    <d v="1899-12-30T23:59:00"/>
    <x v="1"/>
    <x v="108"/>
    <d v="2019-07-19T00:00:00"/>
    <d v="2019-09-03T00:00:00"/>
    <d v="2019-10-25T00:00:00"/>
    <d v="2019-08-15T00:00:00"/>
    <d v="2019-08-25T00:00:00"/>
    <n v="1856"/>
    <x v="4"/>
    <s v="11 Ferndell Close _x000a_Cannock _x000a_Staffs _x000a_WS11 1HR"/>
    <s v="N/A"/>
    <s v="Lot 3 Tutoring"/>
    <s v="No"/>
    <s v="No"/>
    <s v="Yes"/>
    <n v="1"/>
    <d v="2019-08-15T00:00:00"/>
    <d v="2019-09-03T00:00:00"/>
    <d v="2019-10-25T00:00:00"/>
    <n v="58"/>
    <s v="Ext 1 04/11/19 to 20/12/19 £4,060.00_x000a__x000a_Ext 2 06/01/20 to 03/04/20£6,960.00_x000a__x000a_Ext 3 20/04/20 to 22/05/20_x000a_£2,900.00"/>
    <m/>
    <s v="Yes"/>
    <s v="Yes"/>
    <s v="Yes"/>
    <s v="Yes"/>
    <s v="Yes"/>
  </r>
  <r>
    <x v="3"/>
    <s v="219"/>
    <s v="Not Recorded"/>
    <s v="Sally Bateman"/>
    <m/>
    <s v="Birmingham"/>
    <s v="CW"/>
    <x v="132"/>
    <x v="4"/>
    <s v="Lot 3"/>
    <s v="Emergency Procedure_x000a_Locality: Birmingham_x000a_Session Pattern: 5 hours per week = total 35 hours "/>
    <d v="2019-08-07T00:00:00"/>
    <d v="1899-12-30T16:10:00"/>
    <d v="2019-08-08T00:00:00"/>
    <d v="1899-12-30T23:59:00"/>
    <x v="0"/>
    <x v="109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m/>
    <m/>
    <m/>
    <m/>
  </r>
  <r>
    <x v="1"/>
    <s v="220"/>
    <s v="Not Recorded"/>
    <s v="Lisa Wood"/>
    <m/>
    <s v="Newcastle"/>
    <s v="VA"/>
    <x v="112"/>
    <x v="3"/>
    <s v="Lot 4"/>
    <s v="Standard Procedure_x000a_Locality: Newcastle_x000a_Session Pattern: 5 hours per week = Total 150 hours "/>
    <d v="2019-08-12T00:00:00"/>
    <d v="1899-12-30T10:32:00"/>
    <d v="2019-08-19T00:00:00"/>
    <d v="1899-12-30T23:59:00"/>
    <x v="0"/>
    <x v="110"/>
    <m/>
    <m/>
    <m/>
    <m/>
    <m/>
    <m/>
    <x v="0"/>
    <s v="Select Supplier"/>
    <s v="Select Supplier"/>
    <m/>
    <m/>
    <m/>
    <s v="Select Supplier"/>
    <m/>
    <m/>
    <d v="1899-12-30T00:00:00"/>
    <d v="1899-12-30T00:00:00"/>
    <m/>
    <m/>
    <m/>
    <s v="N/A"/>
    <m/>
    <m/>
    <m/>
    <m/>
  </r>
  <r>
    <x v="1"/>
    <s v="221"/>
    <s v="Not Recorded"/>
    <s v="Helen Smith"/>
    <s v="Stafford"/>
    <s v="Gnosall"/>
    <s v="VA"/>
    <x v="133"/>
    <x v="3"/>
    <s v="Lot 3"/>
    <s v="Standard Procedure_x000a_Locality: Stafford_x000a_Session Pattern: 5 hrs pw_x000a_= Total 39 hours "/>
    <d v="2019-08-14T00:00:00"/>
    <d v="1899-12-30T11:17:00"/>
    <d v="2019-08-21T00:00:00"/>
    <d v="1899-12-30T23:59:00"/>
    <x v="1"/>
    <x v="107"/>
    <d v="2019-10-25T00:00:00"/>
    <d v="2019-09-03T00:00:00"/>
    <d v="2019-10-25T00:00:00"/>
    <d v="2019-08-29T00:00:00"/>
    <d v="2019-09-30T00:00:00"/>
    <n v="2262"/>
    <x v="4"/>
    <s v="11 Ferndell Close _x000a_Cannock _x000a_Staffs _x000a_WS11 1HR"/>
    <s v="N/A"/>
    <s v="Lot 3 Tutoring"/>
    <s v="No"/>
    <s v="No"/>
    <s v="Yes"/>
    <n v="1"/>
    <d v="2019-08-29T00:00:00"/>
    <d v="2019-09-03T00:00:00"/>
    <d v="2019-10-25T00:00:00"/>
    <n v="58"/>
    <s v="Ext 1 06/01/20 to 14/02/20_x000a_£1,392.00_x000a__x000a_Ext 2 24/02/20 to 22/05/20_x000a_£2,552.00_x000a__x000a_Ext 3 01/06/20 to 17/07/20_x000a_£1,624.00"/>
    <s v="V1 04/11/19 to 20/12/19_x000a_£812.00"/>
    <s v="Yes"/>
    <s v="Yes"/>
    <s v="Yes"/>
    <s v="Yes"/>
    <s v="Yes"/>
  </r>
  <r>
    <x v="0"/>
    <s v="222"/>
    <s v="Not Recorded"/>
    <s v="Gina Woolley"/>
    <s v="Stafford"/>
    <s v="Stafford"/>
    <s v="CW"/>
    <x v="134"/>
    <x v="3"/>
    <s v="Lot 3"/>
    <s v="Standard Procedure_x000a_Locality: Stafford_x000a_Session Pattern: 5 hrs pw_x000a_= 75 hours"/>
    <d v="2019-08-16T00:00:00"/>
    <d v="1899-12-30T13:43:00"/>
    <d v="2019-08-23T00:00:00"/>
    <d v="1899-12-30T23:59:00"/>
    <x v="1"/>
    <x v="107"/>
    <d v="2019-12-20T00:00:00"/>
    <d v="2019-09-03T00:00:00"/>
    <d v="2019-12-20T00:00:00"/>
    <d v="2019-08-30T00:00:00"/>
    <d v="2019-08-30T00:00:00"/>
    <n v="4440"/>
    <x v="4"/>
    <s v="11 Ferndell Close _x000a_Cannock _x000a_Staffs _x000a_WS11 1HR"/>
    <s v="N/A"/>
    <s v="Lot 3 Tutoring"/>
    <s v="No"/>
    <s v="No"/>
    <s v="Yes"/>
    <n v="1"/>
    <d v="2019-08-30T00:00:00"/>
    <d v="2019-09-03T00:00:00"/>
    <d v="2019-12-20T00:00:00"/>
    <n v="60"/>
    <m/>
    <m/>
    <s v="Yes"/>
    <s v="Yes"/>
    <s v="Yes"/>
    <s v="Yes"/>
    <s v="Yes"/>
  </r>
  <r>
    <x v="0"/>
    <s v="223"/>
    <s v="Not Recorded"/>
    <s v="Lucy Morris"/>
    <s v="Stafford"/>
    <s v="Stafford"/>
    <s v="MB"/>
    <x v="135"/>
    <x v="3"/>
    <s v="Lot 3"/>
    <s v="Emergency Procedure_x000a_Locality: Stafford_x000a_Session Pattern: 10 hrs pw for 15 weeks = 150 hours"/>
    <d v="2019-08-21T00:00:00"/>
    <d v="1899-12-30T08:47:00"/>
    <d v="2019-08-22T00:00:00"/>
    <d v="1899-12-30T23:59:00"/>
    <x v="1"/>
    <x v="105"/>
    <d v="2019-12-20T00:00:00"/>
    <d v="2019-09-03T00:00:00"/>
    <d v="2019-12-20T00:00:00"/>
    <d v="2019-08-28T00:00:00"/>
    <d v="2019-09-02T00:00:00"/>
    <n v="9620"/>
    <x v="3"/>
    <s v="Dean Row Court  _x000a_Summerfields Village Centre _x000a_Dean Row Road  _x000a_Wilmslow _x000a_SK9 2TB"/>
    <n v="235030744"/>
    <s v="Lot 3 Tutoring"/>
    <s v="No"/>
    <s v="No"/>
    <s v="Yes"/>
    <n v="2"/>
    <d v="2019-08-28T00:00:00"/>
    <d v="2019-09-03T00:00:00"/>
    <d v="2019-12-20T00:00:00"/>
    <n v="65"/>
    <m/>
    <s v="Terminated 18/09/19 as school placement found. "/>
    <s v="Yes"/>
    <s v="Yes"/>
    <s v="Yes"/>
    <s v="Yes "/>
    <s v="Yes"/>
  </r>
  <r>
    <x v="0"/>
    <s v="224"/>
    <s v="Not Recorded"/>
    <s v="Lucy Morris"/>
    <s v="Stafford"/>
    <s v="Stafford"/>
    <s v="MB"/>
    <x v="136"/>
    <x v="4"/>
    <s v="Lot 3"/>
    <s v="Emergency Procedure_x000a_Locality: Stafford_x000a_Session Pattern: 10 hrs pw for 15 weeks = 150 hours"/>
    <d v="2019-08-21T00:00:00"/>
    <d v="1899-12-30T08:47:00"/>
    <d v="2019-08-22T00:00:00"/>
    <d v="1899-12-30T23:59:00"/>
    <x v="1"/>
    <x v="105"/>
    <d v="2019-12-20T00:00:00"/>
    <d v="2019-10-07T00:00:00"/>
    <d v="2019-12-20T00:00:00"/>
    <d v="2019-09-30T00:00:00"/>
    <d v="2019-10-08T00:00:00"/>
    <n v="6500"/>
    <x v="3"/>
    <s v="Dean Row Court  _x000a_Summerfields Village Centre _x000a_Dean Row Road  _x000a_Wilmslow _x000a_SK9 2TB"/>
    <n v="235030744"/>
    <s v="Lot 3"/>
    <s v="No"/>
    <s v="No"/>
    <s v="Yes"/>
    <n v="2"/>
    <d v="2019-10-07T00:00:00"/>
    <d v="2019-10-07T00:00:00"/>
    <d v="2019-12-20T00:00:00"/>
    <n v="65"/>
    <m/>
    <s v="Terminated 21/01/20"/>
    <s v="Yes"/>
    <s v="Yes"/>
    <s v="Yes"/>
    <s v="Yes"/>
    <s v="Yes"/>
  </r>
  <r>
    <x v="0"/>
    <s v="225"/>
    <s v="Not Recorded"/>
    <s v="Gina Woolley"/>
    <s v="South Staffs"/>
    <s v="Cheslyn Hay"/>
    <s v="MB"/>
    <x v="137"/>
    <x v="4"/>
    <s v="Lot 3"/>
    <s v="Standard Procedure_x000a_Locality: Chesley Hay_x000a_Session Pattern: 15 hours pw for 36 weeks Over 5 dpw"/>
    <d v="2019-08-23T00:00:00"/>
    <d v="1899-12-30T14:59:00"/>
    <d v="2019-09-02T00:00:00"/>
    <d v="1899-12-30T23:59:00"/>
    <x v="1"/>
    <x v="105"/>
    <d v="2020-06-26T00:00:00"/>
    <d v="2019-09-19T00:00:00"/>
    <d v="2019-10-25T00:00:00"/>
    <d v="2019-09-17T00:00:00"/>
    <d v="2019-09-19T00:00:00"/>
    <n v="4524"/>
    <x v="4"/>
    <s v="11 Ferndell Close _x000a_Cannock _x000a_Staffs _x000a_WS11 1HR"/>
    <s v="N/A"/>
    <s v="Lot 3"/>
    <s v="No"/>
    <s v="No"/>
    <s v="Yes"/>
    <n v="3"/>
    <d v="2019-09-25T00:00:00"/>
    <d v="2019-09-19T00:00:00"/>
    <d v="2019-10-25T00:00:00"/>
    <n v="58"/>
    <s v="Ext 1 04/11/19 to 20/12/19_x000a_£6,090.00_x000a__x000a_Ext 2 06/01/20 to 30/06/20_x000a_£18,444.00_x000a_"/>
    <s v="V1 06/01/20 to 17/07/20_x000a_£16,008 (reduction of £2,436 on Ext 2)"/>
    <s v="Yes"/>
    <s v="Yes"/>
    <s v="Yes"/>
    <s v="Yes"/>
    <s v="Yes"/>
  </r>
  <r>
    <x v="0"/>
    <s v="226"/>
    <s v="Not Recorded"/>
    <s v="Julia Magness"/>
    <s v="East Staffs"/>
    <s v="Burton-upon-Trent"/>
    <s v="MB"/>
    <x v="138"/>
    <x v="4"/>
    <s v="Lot 3"/>
    <s v="Standard Procedure_x000a_Locality: Burton                      Session Pattern: 15 hours pw for 10 weeks 120 hours"/>
    <d v="2019-08-23T00:00:00"/>
    <d v="1899-12-30T14:59:00"/>
    <d v="2019-09-02T00:00:00"/>
    <d v="1899-12-30T23:59:00"/>
    <x v="1"/>
    <x v="111"/>
    <d v="2019-12-13T00:00:00"/>
    <d v="2019-09-30T00:00:00"/>
    <d v="2019-12-13T00:00:00"/>
    <d v="2019-09-30T00:00:00"/>
    <d v="2019-10-07T00:00:00"/>
    <n v="9750"/>
    <x v="3"/>
    <s v="Dean Row Court  _x000a_Summerfields Village Centre _x000a_Dean Row Road  _x000a_Wilmslow _x000a_SK9 2TB"/>
    <n v="235030744"/>
    <s v="Lot 3"/>
    <s v="No"/>
    <s v="No"/>
    <s v="Yes"/>
    <n v="2"/>
    <d v="2019-10-10T00:00:00"/>
    <d v="2019-09-30T00:00:00"/>
    <d v="2019-12-13T00:00:00"/>
    <n v="65"/>
    <s v="Ext 1 06/01/20 to 14/02/20_x000a_£3,120.00_x000a__x000a_Ext 2 24/02/20 to 20/07/20_x000a_£15,210.00"/>
    <s v="V1 06/05/20 to 20/07/20_x000a_£10,855 (reduction of £4355 on Ext 2)"/>
    <s v="Yes"/>
    <s v="Yes"/>
    <s v="Yes"/>
    <s v="Yes"/>
    <s v="Yes"/>
  </r>
  <r>
    <x v="0"/>
    <s v="227"/>
    <s v="Not Recorded"/>
    <s v="Julia Magness"/>
    <s v="East Staffs"/>
    <s v="Burton-upon-Trent"/>
    <s v="MB"/>
    <x v="139"/>
    <x v="4"/>
    <s v="Lot 3"/>
    <s v="Standard Procedure_x000a_Locality: Burton                      Session Pattern: 15 hours pw for 13 weeks 195 hours"/>
    <d v="2019-08-23T00:00:00"/>
    <d v="1899-12-30T14:59:00"/>
    <d v="2019-09-02T00:00:00"/>
    <d v="1899-12-30T23:59:00"/>
    <x v="1"/>
    <x v="111"/>
    <d v="2019-12-13T00:00:00"/>
    <d v="2019-09-23T00:00:00"/>
    <d v="2019-12-13T00:00:00"/>
    <d v="2019-09-19T00:00:00"/>
    <d v="2019-10-04T00:00:00"/>
    <n v="9570"/>
    <x v="4"/>
    <s v="11 Ferndell Close _x000a_Cannock _x000a_Staffs _x000a_WS11 1HR"/>
    <s v="N/A"/>
    <s v="Lot 3"/>
    <s v="No"/>
    <s v="No"/>
    <s v="Yes"/>
    <n v="3"/>
    <d v="2019-09-19T00:00:00"/>
    <d v="2019-09-23T00:00:00"/>
    <d v="2019-12-13T00:00:00"/>
    <n v="58"/>
    <s v="Ext 1 06/01/20 to 14/02/20_x000a_£3,480.00_x000a__x000a_Ext 2 24/02/20 to 17/07/20_x000a_£10,324.00_x000a__x000a_Ext 3 02/09/2020 to 25/09/2020_x000a_£1,914.00_x000a__x000a_Ext 4 28/09/2020 to 18/12/2020_x000a_£6,380.00_x000a__x000a_Ext 5 04/01/2021 to 21/07/2021_x000a_£14,036.00"/>
    <s v="V1 16/12/19 to 14/02/20 _x000a_£4,060.00 (additional £580 from Ext 1)"/>
    <s v="Yes"/>
    <s v="Yes"/>
    <s v="Yes"/>
    <s v="Yes"/>
    <s v="Yes"/>
  </r>
  <r>
    <x v="0"/>
    <s v="228"/>
    <s v="Not Recorded"/>
    <s v="Yvonne Hawkes"/>
    <s v="Lichfield"/>
    <s v="Lichfield"/>
    <s v="MB"/>
    <x v="140"/>
    <x v="3"/>
    <s v="Lot 3"/>
    <s v="Emergency Procedure_x000a_Locality: Lichfield                      Session Pattern: 10 hours pw for 8 weeks 80 hours"/>
    <d v="2019-08-23T00:00:00"/>
    <d v="1899-12-30T14:59:00"/>
    <d v="2019-08-27T00:00:00"/>
    <d v="1899-12-30T23:59:00"/>
    <x v="1"/>
    <x v="105"/>
    <d v="2019-10-31T00:00:00"/>
    <d v="2019-09-03T00:00:00"/>
    <d v="2019-10-25T00:00:00"/>
    <d v="2019-09-02T00:00:00"/>
    <s v="?"/>
    <n v="5070"/>
    <x v="3"/>
    <s v="Dean Row Court  _x000a_Summerfields Village Centre _x000a_Dean Row Road  _x000a_Wilmslow _x000a_SK9 2TB"/>
    <n v="235030744"/>
    <s v="Lot 3 Tutoring"/>
    <s v="No"/>
    <s v="No"/>
    <s v="Yes"/>
    <n v="1"/>
    <d v="2019-09-02T00:00:00"/>
    <d v="2019-09-03T00:00:00"/>
    <d v="2019-10-25T00:00:00"/>
    <n v="65"/>
    <m/>
    <s v="Terminated 20/09/2019 as transition starts 23/09/2019"/>
    <s v="Yes"/>
    <s v="Yes"/>
    <s v="Yes"/>
    <s v="Yes"/>
    <s v="Yes"/>
  </r>
  <r>
    <x v="0"/>
    <s v="229"/>
    <s v="Not Recorded"/>
    <s v="Yvonne Hawkes"/>
    <s v="Cannock"/>
    <s v="Burntwood"/>
    <s v="MB"/>
    <x v="141"/>
    <x v="4"/>
    <s v="Lot 3"/>
    <s v="Emergency Procedure_x000a_Locality: Burntwood                      Session Pattern: 10 hours pw for 8 weeks 80 hours"/>
    <d v="2019-08-23T00:00:00"/>
    <d v="1899-12-30T14:59:00"/>
    <d v="2019-08-27T00:00:00"/>
    <d v="1899-12-30T23:59:00"/>
    <x v="1"/>
    <x v="107"/>
    <d v="2019-10-25T00:00:00"/>
    <d v="2019-09-03T00:00:00"/>
    <d v="2019-10-25T00:00:00"/>
    <d v="2019-08-30T00:00:00"/>
    <d v="2019-09-02T00:00:00"/>
    <n v="5200"/>
    <x v="3"/>
    <s v="Dean Row Court  _x000a_Summerfields Village Centre _x000a_Dean Row Road  _x000a_Wilmslow _x000a_SK9 2TB"/>
    <n v="235030744"/>
    <s v="Lot 3"/>
    <s v="No"/>
    <s v="No"/>
    <s v="Yes"/>
    <n v="1"/>
    <d v="2019-08-30T00:00:00"/>
    <d v="2019-09-03T00:00:00"/>
    <d v="2019-10-25T00:00:00"/>
    <n v="65"/>
    <m/>
    <s v="Terminated 29/09/2019"/>
    <s v="Yes"/>
    <s v="Yes"/>
    <s v="Yes"/>
    <s v="Yes"/>
    <s v="Yes"/>
  </r>
  <r>
    <x v="0"/>
    <s v="230"/>
    <s v="Not Recorded"/>
    <s v="Vici Lambert-Smith"/>
    <s v="Tamworth"/>
    <s v="Tamworth"/>
    <s v="VA"/>
    <x v="142"/>
    <x v="4"/>
    <s v="Lot 3"/>
    <s v="Standard Procedure_x000a_Locality: Tamworth                    Session Pattern: 10 hours pw for 13 weeks = 130 hours"/>
    <d v="2019-08-28T00:00:00"/>
    <d v="1899-12-30T09:30:00"/>
    <d v="2019-09-04T00:00:00"/>
    <d v="1899-12-30T23:59:00"/>
    <x v="0"/>
    <x v="112"/>
    <m/>
    <m/>
    <m/>
    <m/>
    <m/>
    <m/>
    <x v="0"/>
    <s v="Select Supplier"/>
    <s v="Select Supplier"/>
    <s v="Lot 3"/>
    <m/>
    <m/>
    <s v="Select Supplier"/>
    <n v="3"/>
    <d v="2019-09-25T00:00:00"/>
    <d v="1899-12-30T00:00:00"/>
    <d v="1899-12-30T00:00:00"/>
    <n v="45"/>
    <m/>
    <s v="Contract withdrawn as facility too far away. "/>
    <s v="N/A"/>
    <m/>
    <m/>
    <m/>
    <m/>
  </r>
  <r>
    <x v="0"/>
    <s v="231"/>
    <s v="Not Recorded"/>
    <s v="Vici Lambert-Smith"/>
    <s v="District"/>
    <s v="Tamworth"/>
    <s v="CW"/>
    <x v="143"/>
    <x v="4"/>
    <s v="Lot 3"/>
    <s v="Standard Procedure_x000a_Locality: Tamworth                    Session Pattern: 10 hours pw for 13 weeks = 130 hours"/>
    <d v="2019-08-28T00:00:00"/>
    <d v="1899-12-30T11:20:00"/>
    <d v="2019-09-04T00:00:00"/>
    <d v="1899-12-30T23:59:00"/>
    <x v="1"/>
    <x v="113"/>
    <d v="2019-12-31T00:00:00"/>
    <d v="2019-10-01T00:00:00"/>
    <d v="2019-12-13T00:00:00"/>
    <d v="2019-10-01T00:00:00"/>
    <d v="2019-10-15T00:00:00"/>
    <n v="6870"/>
    <x v="3"/>
    <s v="Dean Row Court  _x000a_Summerfields Village Centre _x000a_Dean Row Road  _x000a_Wilmslow _x000a_SK9 2TB"/>
    <n v="235030744"/>
    <s v="Lot 3"/>
    <s v="No"/>
    <s v="No"/>
    <s v="Yes"/>
    <n v="2"/>
    <d v="2019-09-30T00:00:00"/>
    <d v="2019-10-01T00:00:00"/>
    <d v="2019-12-13T00:00:00"/>
    <n v="65"/>
    <m/>
    <s v="Terminated 25/10/19"/>
    <s v="Yes"/>
    <s v="Yes"/>
    <s v="Yes"/>
    <s v="Yes"/>
    <s v="Yes"/>
  </r>
  <r>
    <x v="0"/>
    <s v="232"/>
    <s v="Not Recorded"/>
    <s v="Vici Lambert-Smith"/>
    <s v="East Staffs"/>
    <s v="Tamworth"/>
    <s v="JP"/>
    <x v="144"/>
    <x v="4"/>
    <s v="Lot 3"/>
    <s v="Standard Procedure_x000a_Locality: Tamworth                    Session Pattern: 10 hours pw for 13 weeks = 130 hours"/>
    <d v="2019-09-02T00:00:00"/>
    <d v="1899-12-30T11:00:00"/>
    <d v="2019-09-09T00:00:00"/>
    <d v="1899-12-30T23:59:00"/>
    <x v="1"/>
    <x v="114"/>
    <d v="2019-12-13T00:00:00"/>
    <d v="2019-09-26T00:00:00"/>
    <d v="2019-12-13T00:00:00"/>
    <d v="2019-09-23T00:00:00"/>
    <d v="2019-09-30T00:00:00"/>
    <n v="5200"/>
    <x v="16"/>
    <s v="South Park Studios _x000a_88 Peterborough Road _x000a_London _x000a_SW6 3HH"/>
    <n v="223617075"/>
    <s v="Lot 3"/>
    <s v="No"/>
    <s v="No"/>
    <s v="Yes"/>
    <n v="2"/>
    <d v="2019-09-23T00:00:00"/>
    <d v="2019-09-26T00:00:00"/>
    <d v="2019-12-13T00:00:00"/>
    <n v="50"/>
    <s v="Ext 1 16/12/19 to 03/04/20_x000a_£6,500.00"/>
    <m/>
    <s v="Yes"/>
    <s v="Yes"/>
    <s v="Yes"/>
    <s v="Yes"/>
    <s v="Yes"/>
  </r>
  <r>
    <x v="1"/>
    <s v="233"/>
    <s v="Not Recorded"/>
    <s v="Lynn Sheldon"/>
    <s v="Stafford"/>
    <s v="Stafford"/>
    <s v="JP"/>
    <x v="145"/>
    <x v="4"/>
    <s v="Lot 4"/>
    <s v="Standard Procedure_x000a_Locality: Tamworth                    Session Pattern: 10 hours pw for 9 weeks = 90 hours"/>
    <d v="2019-09-02T00:00:00"/>
    <d v="1899-12-30T11:00:00"/>
    <d v="2019-09-09T00:00:00"/>
    <d v="1899-12-30T23:59:00"/>
    <x v="1"/>
    <x v="111"/>
    <d v="2019-12-20T00:00:00"/>
    <d v="2019-09-23T00:00:00"/>
    <d v="2019-12-20T00:00:00"/>
    <d v="2019-09-20T00:00:00"/>
    <d v="2019-09-30T00:00:00"/>
    <n v="3600"/>
    <x v="16"/>
    <s v="South Park Studios _x000a_88 Peterborough Road _x000a_London _x000a_SW6 3HH"/>
    <n v="223617075"/>
    <s v="Lot 4"/>
    <s v="No"/>
    <s v="No"/>
    <s v="Yes"/>
    <n v="1"/>
    <d v="2019-09-20T00:00:00"/>
    <d v="2019-09-23T00:00:00"/>
    <d v="2019-12-20T00:00:00"/>
    <n v="45"/>
    <s v="Ext 1 06/01/20 to 14/02/20_x000a_£2,700.00_x000a__x000a_Ext 2 24/02/20 to 03/04/20_x000a_£2,700.00_x000a__x000a_Ext 3 20/04/20 to 22/05/20_x000a_£2160.00"/>
    <s v="Var 1 to increase original contract by 16 hours due to a miscalculation of the Total Hours required in the original contract_x000a__x000a_Terminated 21/04/2020"/>
    <s v="Yes"/>
    <s v="Yes"/>
    <s v="Yes"/>
    <s v="Yes"/>
    <s v="Yes"/>
  </r>
  <r>
    <x v="0"/>
    <s v="234"/>
    <s v="Not Recorded"/>
    <s v="Vici Lambert-Smith"/>
    <s v="East Staffs"/>
    <s v="Tamworth"/>
    <s v="JP"/>
    <x v="146"/>
    <x v="4"/>
    <s v="Lot 3"/>
    <s v="Emergency Procedure_x000a_Locality: Tamworth                    Session Pattern: 10 hours pw for 14 weeks = 140 hours"/>
    <d v="2019-09-03T00:00:00"/>
    <d v="1899-12-30T10:00:00"/>
    <d v="2019-09-05T00:00:00"/>
    <d v="1899-12-30T23:59:00"/>
    <x v="1"/>
    <x v="115"/>
    <d v="2019-12-13T00:00:00"/>
    <d v="2019-09-23T00:00:00"/>
    <d v="2019-12-13T00:00:00"/>
    <d v="2019-09-19T00:00:00"/>
    <d v="2019-09-20T00:00:00"/>
    <n v="6000"/>
    <x v="16"/>
    <s v="South Park Studios _x000a_88 Peterborough Road _x000a_London _x000a_SW6 3HH"/>
    <n v="223617075"/>
    <s v="Lot 3"/>
    <s v="No"/>
    <s v="No"/>
    <s v="Yes"/>
    <n v="2"/>
    <d v="2019-09-19T00:00:00"/>
    <d v="2019-09-23T00:00:00"/>
    <d v="2019-12-13T00:00:00"/>
    <n v="50"/>
    <m/>
    <s v="Terminated 24/10/2019"/>
    <s v="Yes"/>
    <s v="Yes"/>
    <s v="Yes"/>
    <s v="Yes"/>
    <s v="Yes"/>
  </r>
  <r>
    <x v="0"/>
    <s v="235"/>
    <s v="Not Recorded"/>
    <s v="Ann Whorwood"/>
    <s v="East Staffs"/>
    <s v="Burton-upon-Trent"/>
    <s v="NT"/>
    <x v="147"/>
    <x v="4"/>
    <s v="Lot 3"/>
    <s v="Emergency Procedure_x000a_Locality: Burton_x000a_Session Pattern: 2hrs per day, max 5 days pw for 3 weeks_x000a_Max hrs = 30"/>
    <d v="2019-09-03T00:00:00"/>
    <d v="1899-12-30T16:00:00"/>
    <d v="2019-09-04T00:00:00"/>
    <d v="1899-12-30T23:59:00"/>
    <x v="1"/>
    <x v="111"/>
    <d v="2019-10-25T00:00:00"/>
    <d v="2019-10-07T00:00:00"/>
    <d v="2019-12-20T00:00:00"/>
    <d v="2019-10-02T00:00:00"/>
    <d v="2019-10-02T00:00:00"/>
    <n v="5000"/>
    <x v="16"/>
    <s v="South Park Studios _x000a_88 Peterborough Road _x000a_London _x000a_SW6 3HH"/>
    <n v="223617075"/>
    <s v="Lot 3"/>
    <s v="No"/>
    <s v="No"/>
    <s v="Yes"/>
    <n v="2"/>
    <d v="2019-10-02T00:00:00"/>
    <d v="2019-10-07T00:00:00"/>
    <d v="2019-12-20T00:00:00"/>
    <n v="50"/>
    <s v="Ext 1 06/01/20 to 28/02/20_x000a_£3,500.00"/>
    <m/>
    <s v="Yes"/>
    <s v="Yes"/>
    <s v="Yes"/>
    <s v="Yes"/>
    <s v="Yes"/>
  </r>
  <r>
    <x v="0"/>
    <s v="236"/>
    <s v="Not Recorded"/>
    <s v="Ann Whorwood"/>
    <s v="East Staffs"/>
    <s v="Burton-upon-Trent"/>
    <s v="NT"/>
    <x v="148"/>
    <x v="4"/>
    <s v="Lot 3"/>
    <s v="Emergency Procedure_x000a_Locality: Burton_x000a_Session Pattern: 2hrs per day, max 5 days pw for 13 weeks_x000a_Max hrs = 130"/>
    <d v="2019-09-03T00:00:00"/>
    <d v="1899-12-30T16:10:00"/>
    <d v="2019-09-04T00:00:00"/>
    <d v="1899-12-30T23:59:00"/>
    <x v="1"/>
    <x v="111"/>
    <d v="2019-12-13T00:00:00"/>
    <d v="2019-10-04T00:00:00"/>
    <d v="2019-12-13T00:00:00"/>
    <d v="2019-10-07T00:00:00"/>
    <d v="2019-10-08T00:00:00"/>
    <n v="4600"/>
    <x v="16"/>
    <s v="South Park Studios _x000a_88 Peterborough Road _x000a_London _x000a_SW6 3HH"/>
    <n v="223617075"/>
    <s v="Lot 3"/>
    <s v="No"/>
    <s v="No"/>
    <s v="Yes"/>
    <n v="3"/>
    <d v="2019-10-02T00:00:00"/>
    <d v="2019-10-04T00:00:00"/>
    <d v="2019-12-13T00:00:00"/>
    <n v="50"/>
    <m/>
    <s v="Terminated 18/11/2019"/>
    <s v="Yes"/>
    <s v="Yes"/>
    <s v="Yes"/>
    <s v="Yes"/>
    <s v="Yes"/>
  </r>
  <r>
    <x v="0"/>
    <s v="237"/>
    <s v="Not Recorded"/>
    <s v="Vici Lambert-Smith"/>
    <s v="East Staffs"/>
    <m/>
    <s v="VA"/>
    <x v="149"/>
    <x v="4"/>
    <s v="Lot 3"/>
    <s v="Standard Procedure_x000a_Locality: Burton_x000a_Session Pattern: 2hrs per day, max 5 days pw for 13 weeks _x000a_Max hrs = 130"/>
    <s v="04/09/20219"/>
    <d v="1899-12-30T09:45:00"/>
    <d v="2019-09-11T00:00:00"/>
    <d v="1899-12-30T23:59:00"/>
    <x v="1"/>
    <x v="111"/>
    <d v="2019-12-12T00:00:00"/>
    <d v="2019-10-07T00:00:00"/>
    <d v="2019-12-13T00:00:00"/>
    <d v="2019-10-03T00:00:00"/>
    <d v="2019-10-04T00:00:00"/>
    <n v="4500"/>
    <x v="16"/>
    <s v="South Park Studios _x000a_88 Peterborough Road _x000a_London _x000a_SW6 3HH"/>
    <n v="223617075"/>
    <s v="Lot 3"/>
    <s v="No"/>
    <s v="No"/>
    <s v="Yes"/>
    <n v="2"/>
    <d v="2019-10-03T00:00:00"/>
    <d v="2019-10-07T00:00:00"/>
    <d v="2019-12-13T00:00:00"/>
    <n v="50"/>
    <s v="Ext 1 06/01/20 to 14/02/20_x000a_£3,500.00"/>
    <m/>
    <s v="Yes"/>
    <s v="Yes"/>
    <s v="Yes"/>
    <s v="Yes"/>
    <s v="Yes"/>
  </r>
  <r>
    <x v="0"/>
    <s v="238"/>
    <s v="Not Recorded"/>
    <s v="Ann Whorwood"/>
    <s v="East Staffs"/>
    <m/>
    <s v="CW"/>
    <x v="150"/>
    <x v="4"/>
    <s v="Lot 3"/>
    <s v="Standard Procedure_x000a_Locality: Burton_x000a_Session Pattern: max 2hrs per day, max 5 days pw for 35 weeks _x000a_Max hrs = 350"/>
    <d v="2019-09-05T00:00:00"/>
    <d v="1899-12-30T15:03:00"/>
    <d v="2019-09-12T00:00:00"/>
    <d v="1899-12-30T23:59:00"/>
    <x v="1"/>
    <x v="115"/>
    <d v="2020-07-10T00:00:00"/>
    <d v="2019-09-23T00:00:00"/>
    <d v="2019-12-13T00:00:00"/>
    <d v="2019-09-20T00:00:00"/>
    <d v="2019-09-20T00:00:00"/>
    <n v="17500"/>
    <x v="16"/>
    <s v="South Park Studios _x000a_88 Peterborough Road _x000a_London _x000a_SW6 3HH"/>
    <n v="223617075"/>
    <s v="Lot 3"/>
    <s v="No"/>
    <s v="No"/>
    <s v="Yes"/>
    <n v="2"/>
    <d v="2019-09-19T00:00:00"/>
    <d v="2019-09-23T00:00:00"/>
    <d v="2019-12-13T00:00:00"/>
    <n v="50"/>
    <s v="Ext 1 13/07/20 to 23/10/20_x000a_£4,300.00_x000a__x000a_Ext 2 02/11/20 to 25/06/21_x000a_£13,961.50"/>
    <m/>
    <s v="Yes"/>
    <s v="Yes"/>
    <s v="Yes"/>
    <s v="Yes"/>
    <s v="Yes"/>
  </r>
  <r>
    <x v="0"/>
    <s v="239"/>
    <s v="Not Recorded"/>
    <s v="Ann Whorwood"/>
    <s v="East Staffs"/>
    <s v="Burton-upon-Trent"/>
    <s v="JP"/>
    <x v="151"/>
    <x v="4"/>
    <s v="Lot 3"/>
    <s v="Standard Procedure_x000a_Locality: Burton_x000a_Session Pattern: max 2hrs per day, max 5 days pw for 35 weeks _x000a_Max hrs = 350"/>
    <d v="2019-09-05T00:00:00"/>
    <d v="1899-12-30T11:00:00"/>
    <d v="2019-09-12T00:00:00"/>
    <d v="1899-12-30T23:59:00"/>
    <x v="1"/>
    <x v="115"/>
    <d v="2020-07-10T00:00:00"/>
    <d v="2019-09-26T00:00:00"/>
    <d v="2020-06-26T00:00:00"/>
    <d v="2019-09-25T00:00:00"/>
    <d v="2019-09-26T00:00:00"/>
    <n v="20800"/>
    <x v="3"/>
    <s v="Dean Row Court  _x000a_Summerfields Village Centre _x000a_Dean Row Road  _x000a_Wilmslow _x000a_SK9 2TB"/>
    <n v="235030744"/>
    <s v="Lot 3"/>
    <s v="No"/>
    <s v="No"/>
    <s v="Yes"/>
    <n v="1"/>
    <d v="2019-09-25T00:00:00"/>
    <d v="2019-09-26T00:00:00"/>
    <d v="2020-06-26T00:00:00"/>
    <n v="65"/>
    <s v="Ext 1 29/06/20 to 17/07/20_x000a_£780.00_x000a__x000a_Ext 2 03/09/20 to 21/07/21_x000a_£10,140.00_x000a__x000a_Ext3 06/09/2021 to 21/07/2022_x000a_£10,140.00"/>
    <s v="V1 reducing tuition from 10hrs per week to 4 hrs per week for the whole contract; new Total Cost is £7,605.00"/>
    <s v="Yes"/>
    <s v="Yes"/>
    <s v="Yes"/>
    <s v="Yes"/>
    <s v="Yes"/>
  </r>
  <r>
    <x v="0"/>
    <s v="240"/>
    <s v="Not Recorded"/>
    <s v="Lucy Morris"/>
    <s v="Stafford"/>
    <s v="Stafford"/>
    <s v="MB"/>
    <x v="152"/>
    <x v="4"/>
    <s v="Lot 3"/>
    <s v="Standard Procedure_x000a_Locality: Stafford_x000a_Session Pattern: 2hrs per day,5 days pw for 12 weeks _x000a_Total hrs = 120"/>
    <d v="2019-09-05T00:00:00"/>
    <d v="1899-12-30T16:02:00"/>
    <d v="2019-09-12T00:00:00"/>
    <d v="1899-12-30T23:59:00"/>
    <x v="0"/>
    <x v="116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m/>
    <m/>
    <m/>
    <m/>
  </r>
  <r>
    <x v="3"/>
    <s v="241"/>
    <s v="Not Recorded"/>
    <s v="Sally Bateman/Amy Woodward"/>
    <s v="Shropshire"/>
    <s v="Ellesmere"/>
    <s v="VA"/>
    <x v="153"/>
    <x v="4"/>
    <s v="Lot 3"/>
    <s v="Emergency Procedure_x000a_Locality: Ellesmere_x000a_Session Pattern: 10hrs per wwek over 4 days _x000a_Total hrs = 20"/>
    <d v="2019-09-13T00:00:00"/>
    <d v="1899-12-30T13:48:00"/>
    <d v="2019-09-16T00:00:00"/>
    <d v="1899-12-30T23:59:00"/>
    <x v="1"/>
    <x v="117"/>
    <d v="2019-10-11T00:00:00"/>
    <d v="2019-09-30T00:00:00"/>
    <d v="2019-10-11T00:00:00"/>
    <d v="2019-09-23T00:00:00"/>
    <s v="?"/>
    <n v="900"/>
    <x v="16"/>
    <s v="South Park Studios _x000a_88 Peterborough Road _x000a_London _x000a_SW6 3HH"/>
    <n v="223617075"/>
    <s v="Lot 3"/>
    <s v="No"/>
    <s v="No"/>
    <s v="Yes"/>
    <n v="1"/>
    <d v="2019-09-23T00:00:00"/>
    <d v="2019-09-30T00:00:00"/>
    <d v="2019-10-11T00:00:00"/>
    <n v="45"/>
    <m/>
    <m/>
    <s v="N/A"/>
    <s v="N/A"/>
    <s v="N/A"/>
    <s v="N/A"/>
    <s v="N/A"/>
  </r>
  <r>
    <x v="0"/>
    <s v="242"/>
    <s v="Not Recorded"/>
    <s v="Lucy Morris"/>
    <s v="Stafford"/>
    <s v="Stafford"/>
    <s v="JP"/>
    <x v="154"/>
    <x v="4"/>
    <s v="Lot 2"/>
    <s v="Emergency Procedure_x000a_Locality: Stafford_x000a_Session Pattern: 10hrs per wwek over 12 weeks _x000a_Total hrs = 120"/>
    <d v="2019-09-13T00:00:00"/>
    <d v="1899-12-30T14:00:00"/>
    <d v="2019-09-16T00:00:00"/>
    <d v="1899-12-30T23:59:00"/>
    <x v="0"/>
    <x v="118"/>
    <m/>
    <m/>
    <m/>
    <m/>
    <m/>
    <m/>
    <x v="0"/>
    <s v="Select Supplier"/>
    <s v="Select Supplier"/>
    <s v="Lot 2"/>
    <m/>
    <m/>
    <s v="Select Supplier"/>
    <m/>
    <m/>
    <d v="1899-12-30T00:00:00"/>
    <d v="1899-12-30T00:00:00"/>
    <m/>
    <m/>
    <m/>
    <s v="N/A"/>
    <m/>
    <m/>
    <m/>
    <m/>
  </r>
  <r>
    <x v="3"/>
    <s v="243"/>
    <s v="Not Recorded"/>
    <s v="Sally Bateman "/>
    <s v="Wirrall"/>
    <s v="Moreton"/>
    <s v="VA"/>
    <x v="155"/>
    <x v="4"/>
    <s v="Lot 3"/>
    <s v="Emergency Procedure_x000a_Locality: Moreton_x000a_Session Pattern: 10hrs per week over 4 days _x000a_Total hrs = 20"/>
    <d v="2019-09-13T00:00:00"/>
    <d v="1899-12-30T14:00:00"/>
    <d v="2019-09-16T00:00:00"/>
    <d v="1899-12-30T23:59:00"/>
    <x v="1"/>
    <x v="117"/>
    <d v="2019-10-11T00:00:00"/>
    <d v="2019-10-30T00:00:00"/>
    <d v="2019-10-11T00:00:00"/>
    <d v="2019-09-23T00:00:00"/>
    <s v="?"/>
    <n v="900"/>
    <x v="16"/>
    <s v="South Park Studios _x000a_88 Peterborough Road _x000a_London _x000a_SW6 3HH"/>
    <n v="223617075"/>
    <s v="Lot 3"/>
    <m/>
    <m/>
    <s v="Yes"/>
    <n v="2"/>
    <d v="2019-09-23T00:00:00"/>
    <d v="2019-10-30T00:00:00"/>
    <d v="2019-10-11T00:00:00"/>
    <n v="45"/>
    <m/>
    <m/>
    <s v="N/A"/>
    <s v="N/A"/>
    <s v="N/A"/>
    <s v="N/A"/>
    <s v="N/A"/>
  </r>
  <r>
    <x v="0"/>
    <s v="244"/>
    <s v="Not Recorded"/>
    <s v="Millie Bourne"/>
    <s v="Moorlands"/>
    <s v="Moorlands or Newcastle"/>
    <s v="NT"/>
    <x v="156"/>
    <x v="4"/>
    <s v="Lot 3"/>
    <s v="Emergency Procedure _x000a_Locality: Moorlands_x000a_Session Pattern: 10hrs per week over 5 days_x000a_Total hrs = 50"/>
    <d v="2019-09-23T00:00:00"/>
    <d v="1899-12-30T10:00:00"/>
    <d v="2019-09-24T00:00:00"/>
    <d v="1899-12-30T23:59:00"/>
    <x v="1"/>
    <x v="117"/>
    <d v="2019-10-25T00:00:00"/>
    <d v="2019-10-14T00:00:00"/>
    <d v="2019-10-25T00:00:00"/>
    <d v="2019-10-09T00:00:00"/>
    <d v="2019-10-10T00:00:00"/>
    <n v="1000"/>
    <x v="16"/>
    <s v="South Park Studios _x000a_88 Peterborough Road _x000a_London _x000a_SW6 3HH"/>
    <n v="223617075"/>
    <s v="Lot 3"/>
    <m/>
    <m/>
    <s v="Yes"/>
    <n v="2"/>
    <d v="2019-10-09T00:00:00"/>
    <d v="2019-10-14T00:00:00"/>
    <d v="2019-10-25T00:00:00"/>
    <n v="50"/>
    <m/>
    <m/>
    <s v="Yes"/>
    <s v="Yes"/>
    <s v="Yes"/>
    <s v="Yes"/>
    <s v="Yes"/>
  </r>
  <r>
    <x v="1"/>
    <s v="245"/>
    <s v="Not Recorded"/>
    <s v="Laura Moseley"/>
    <s v="Lichfield"/>
    <s v="Newcastle Under Lyme"/>
    <s v="JP"/>
    <x v="157"/>
    <x v="4"/>
    <s v="Lot 1"/>
    <s v="Standard Procedure_x000a_Locality: Newcastle_x000a_Session Pattern: 5hrs per day 5days per week for 69 weeks (25 hours per week)_x000a_Total hrs = 1725 "/>
    <d v="2019-09-17T00:00:00"/>
    <d v="1899-12-30T14:45:00"/>
    <d v="2019-09-24T00:00:00"/>
    <d v="1899-12-30T23:59:00"/>
    <x v="0"/>
    <x v="84"/>
    <m/>
    <m/>
    <m/>
    <m/>
    <m/>
    <m/>
    <x v="0"/>
    <s v="Select Supplier"/>
    <s v="Select Supplier"/>
    <s v="Lot 1"/>
    <m/>
    <m/>
    <s v="Select Supplier"/>
    <m/>
    <m/>
    <d v="1899-12-30T00:00:00"/>
    <d v="1899-12-30T00:00:00"/>
    <m/>
    <m/>
    <m/>
    <s v="N/A"/>
    <m/>
    <m/>
    <m/>
    <m/>
  </r>
  <r>
    <x v="0"/>
    <s v="246"/>
    <s v="Not Recorded"/>
    <s v="Julie Holmes"/>
    <s v="Moorlands"/>
    <s v="Moorlands"/>
    <s v="VA"/>
    <x v="158"/>
    <x v="4"/>
    <s v="Lot 3"/>
    <s v="Emergency Procedure_x000a_Locality: Moorlands_x000a_Session Pattern: 2hrs per day 5 days per week _x000a_Total hrs = 80hrs "/>
    <d v="2019-09-18T00:00:00"/>
    <d v="1899-12-30T14:24:00"/>
    <d v="2019-09-19T00:00:00"/>
    <d v="1899-12-30T23:59:00"/>
    <x v="1"/>
    <x v="115"/>
    <d v="2019-11-15T00:00:00"/>
    <d v="2019-09-30T00:00:00"/>
    <d v="2019-11-15T00:00:00"/>
    <d v="2019-09-26T00:00:00"/>
    <d v="2019-09-26T00:00:00"/>
    <n v="3900"/>
    <x v="3"/>
    <s v="Dean Row Court  _x000a_Summerfields Village Centre _x000a_Dean Row Road  _x000a_Wilmslow _x000a_SK9 2TB"/>
    <n v="235030744"/>
    <s v="Lot 3"/>
    <m/>
    <m/>
    <s v="Yes"/>
    <n v="2"/>
    <d v="2019-09-26T00:00:00"/>
    <d v="2019-09-30T00:00:00"/>
    <d v="2019-11-15T00:00:00"/>
    <n v="65"/>
    <s v="Ext 1 18/11/19 to 28/02/20_x000a_£7,800.00"/>
    <s v="Terminated 17/01/20"/>
    <s v="Yes"/>
    <s v="Yes"/>
    <s v="Yes"/>
    <s v="Yes"/>
    <s v="Yes"/>
  </r>
  <r>
    <x v="0"/>
    <s v="247"/>
    <s v="Not Recorded"/>
    <s v="Jane Wilshaw-Rhead"/>
    <s v="Cannock"/>
    <s v="Burntwood"/>
    <s v="MB"/>
    <x v="159"/>
    <x v="4"/>
    <s v="Lot 3"/>
    <s v="Emergency Procedure_x000a_Locality: Burntwood_x000a_Session Pattern: 2hrs per day 5 days per week _x000a_Total hrs = 50hrs "/>
    <d v="2019-09-19T00:00:00"/>
    <d v="1899-12-30T15:57:00"/>
    <d v="2019-09-20T00:00:00"/>
    <d v="1899-12-30T23:59:00"/>
    <x v="1"/>
    <x v="117"/>
    <d v="2019-10-25T00:00:00"/>
    <d v="2019-10-07T00:00:00"/>
    <d v="2019-10-25T00:00:00"/>
    <d v="2019-09-30T00:00:00"/>
    <d v="2019-10-14T00:00:00"/>
    <n v="2000"/>
    <x v="16"/>
    <s v="South Park Studios _x000a_88 Peterborough Road _x000a_London _x000a_SW6 3HH"/>
    <n v="223617075"/>
    <s v="Lot 3"/>
    <s v="No"/>
    <s v="No"/>
    <s v="Yes"/>
    <n v="2"/>
    <d v="2019-09-30T00:00:00"/>
    <d v="2019-10-07T00:00:00"/>
    <d v="2019-10-25T00:00:00"/>
    <n v="50"/>
    <s v="Ext 1 04/11/19 to 20/12/19 _x000a_£3,500.00 _x000a__x000a_Ext 2 06/01/20 to 03/04/20 _x000a_£6,000.00 _x000a__x000a_Ext 3 20/04/20 to 17/07/20_x000a_£5,900.00_x000a__x000a_Ext 4 02/11/20 to 18/12/20_x000a_£2,100.00_x000a__x000a_Ext 5 04/01/21 to 01/04/21_x000a_£3,500.00_x000a__x000a_Ext 6 19/04/21 to 21/07/21_x000a_£3,700.00_x000a__x000a_Ext 7 06/09/21 to 24/06/22_x000a_£9,900.00"/>
    <s v="V1 02/09/2020 to 23/10/2020_x000a_£2,400.00 reduced to 6hrs a wk"/>
    <s v="Yes"/>
    <s v="Yes"/>
    <s v="Yes"/>
    <s v="Yes"/>
    <s v="Yes"/>
  </r>
  <r>
    <x v="3"/>
    <s v="248"/>
    <s v="Not Recorded"/>
    <s v="Lesley Gill"/>
    <s v="OOC"/>
    <s v="Lincolnshire"/>
    <s v="MB"/>
    <x v="160"/>
    <x v="4"/>
    <s v="Lot 3"/>
    <s v="Emergency Procedure_x000a_Locality: Lincolnshire_x000a_Session Pattern: 10 hours per week at least 4 days per week _x000a_Total hrs = 20hrs "/>
    <d v="2019-09-23T00:00:00"/>
    <d v="1899-12-30T11:23:00"/>
    <d v="2019-09-24T00:00:00"/>
    <d v="1899-12-30T23:59:00"/>
    <x v="0"/>
    <x v="21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m/>
    <m/>
    <m/>
    <m/>
  </r>
  <r>
    <x v="3"/>
    <s v="249"/>
    <s v="Not Recorded"/>
    <s v="Sarah Rivers"/>
    <s v="County Wide"/>
    <s v="Staffordshire/Wmids"/>
    <s v="MB"/>
    <x v="49"/>
    <x v="4"/>
    <s v="Lot 4"/>
    <s v="Standard Procedure_x000a_Locality: Staffordshire_x000a_Session Pattern: 10 hours per pupil, 30 pupils total, total hours 300 "/>
    <d v="2019-09-23T00:00:00"/>
    <d v="1899-12-30T14:08:00"/>
    <d v="2019-09-30T00:00:00"/>
    <d v="1899-12-30T23:59:00"/>
    <x v="1"/>
    <x v="119"/>
    <d v="2020-07-19T00:00:00"/>
    <d v="2019-10-21T00:00:00"/>
    <d v="2020-07-19T00:00:00"/>
    <d v="2019-10-14T00:00:00"/>
    <d v="2019-10-14T00:00:00"/>
    <n v="15000"/>
    <x v="16"/>
    <s v="South Park Studios _x000a_88 Peterborough Road _x000a_London _x000a_SW6 3HH"/>
    <n v="223617075"/>
    <s v="Lot 4"/>
    <s v="No"/>
    <s v="No"/>
    <s v="Yes"/>
    <n v="3"/>
    <d v="2019-10-14T00:00:00"/>
    <d v="2019-10-21T00:00:00"/>
    <d v="2020-07-19T00:00:00"/>
    <n v="50"/>
    <m/>
    <m/>
    <s v="N/A"/>
    <s v="N/A"/>
    <s v="N/A"/>
    <s v="N/A"/>
    <s v="N/A"/>
  </r>
  <r>
    <x v="3"/>
    <s v="250"/>
    <s v="Not Recorded"/>
    <s v="Sarah Rivers"/>
    <s v="County Wide"/>
    <s v="Staffordshire/Wmids"/>
    <s v="MB"/>
    <x v="49"/>
    <x v="4"/>
    <s v="Lot 4"/>
    <s v="Standard Procedure_x000a_Locality: Staffordshire_x000a_Session Pattern: 10 hours per pupil, 30 pupils total, total hours 300 "/>
    <d v="2019-09-23T00:00:00"/>
    <d v="1899-12-30T14:11:00"/>
    <d v="2019-09-30T00:00:00"/>
    <d v="1899-12-30T23:59:00"/>
    <x v="1"/>
    <x v="119"/>
    <d v="2020-07-19T00:00:00"/>
    <d v="2019-10-21T00:00:00"/>
    <d v="2020-07-19T00:00:00"/>
    <d v="2019-10-14T00:00:00"/>
    <d v="2019-10-14T00:00:00"/>
    <n v="15000"/>
    <x v="16"/>
    <s v="South Park Studios _x000a_88 Peterborough Road _x000a_London _x000a_SW6 3HH"/>
    <n v="223617075"/>
    <s v="Lot 4"/>
    <s v="No"/>
    <s v="No"/>
    <s v="Yes"/>
    <n v="2"/>
    <d v="2019-10-14T00:00:00"/>
    <d v="2019-10-21T00:00:00"/>
    <d v="2020-07-19T00:00:00"/>
    <n v="50"/>
    <m/>
    <m/>
    <s v="N/A"/>
    <s v="N/A"/>
    <s v="N/A"/>
    <s v="N/A"/>
    <s v="N/A"/>
  </r>
  <r>
    <x v="3"/>
    <s v="251"/>
    <s v="Not Recorded"/>
    <s v="Sarah Rivers"/>
    <s v="County Wide"/>
    <s v="Staffordshire/Wmids"/>
    <s v="MB"/>
    <x v="49"/>
    <x v="4"/>
    <s v="Lot 4"/>
    <s v="Standard Procedure_x000a_Locality: Staffordshire_x000a_Session Pattern: 10 hours per pupil, 30 pupils total, total hours 300 "/>
    <d v="2019-09-23T00:00:00"/>
    <d v="1899-12-30T14:27:00"/>
    <d v="2019-09-30T00:00:00"/>
    <d v="1899-12-30T23:59:00"/>
    <x v="0"/>
    <x v="21"/>
    <m/>
    <m/>
    <m/>
    <m/>
    <m/>
    <m/>
    <x v="0"/>
    <s v="Select Supplier"/>
    <s v="Select Supplier"/>
    <s v="Lot 4"/>
    <m/>
    <m/>
    <s v="Select Supplier"/>
    <m/>
    <m/>
    <d v="1899-12-30T00:00:00"/>
    <d v="1899-12-30T00:00:00"/>
    <m/>
    <m/>
    <m/>
    <s v="N/A"/>
    <m/>
    <m/>
    <m/>
    <m/>
  </r>
  <r>
    <x v="0"/>
    <s v="252"/>
    <s v="Not Recorded"/>
    <s v="Nicole Hogan "/>
    <s v="Stafford"/>
    <s v="Stafford/Stone"/>
    <s v="VA"/>
    <x v="119"/>
    <x v="4"/>
    <s v="Lot 2"/>
    <s v="Standard Procedure_x000a_Locality: Stafford/Stone_x000a_Session Pattern: 6.5 hours, 3.5 days a week_x000a_22.5 hrs per school week _x000a_Total 495 hrs"/>
    <d v="2019-09-23T00:00:00"/>
    <d v="1899-12-30T13:58:00"/>
    <d v="2019-09-30T00:00:00"/>
    <d v="1899-12-30T23:59:00"/>
    <x v="0"/>
    <x v="120"/>
    <m/>
    <m/>
    <m/>
    <m/>
    <m/>
    <m/>
    <x v="0"/>
    <s v="Select Supplier"/>
    <s v="Select Supplier"/>
    <s v="Lot 2"/>
    <m/>
    <m/>
    <s v="Select Supplier"/>
    <m/>
    <m/>
    <d v="1899-12-30T00:00:00"/>
    <d v="1899-12-30T00:00:00"/>
    <m/>
    <m/>
    <m/>
    <s v="N/A"/>
    <m/>
    <m/>
    <m/>
    <m/>
  </r>
  <r>
    <x v="0"/>
    <s v="253"/>
    <s v="Not Recorded"/>
    <s v="Nicole Hogan "/>
    <s v="Stafford"/>
    <s v="Stafford/Stone"/>
    <s v="VA"/>
    <x v="104"/>
    <x v="4"/>
    <s v="Lot 3"/>
    <s v="Standard Procedure_x000a_Locality: Stafford/Stone_x000a_Session Pattern: 3.5 days a week_x000a_22.5 hrs per school week _x000a_Total 495 hrs "/>
    <d v="2019-09-23T00:00:00"/>
    <d v="1899-12-30T14:01:00"/>
    <d v="2019-09-30T00:00:00"/>
    <d v="1899-12-30T23:59:00"/>
    <x v="1"/>
    <x v="121"/>
    <d v="2019-10-26T00:00:00"/>
    <d v="2019-10-14T00:00:00"/>
    <d v="2019-10-26T00:00:00"/>
    <d v="2019-10-14T00:00:00"/>
    <d v="2019-10-14T00:00:00"/>
    <n v="14250"/>
    <x v="16"/>
    <s v="South Park Studios _x000a_88 Peterborough Road _x000a_London _x000a_SW6 3HH"/>
    <n v="223617075"/>
    <s v="Lot 3"/>
    <m/>
    <m/>
    <s v="Yes"/>
    <n v="1"/>
    <d v="2019-10-14T00:00:00"/>
    <d v="2019-10-14T00:00:00"/>
    <d v="2019-10-26T00:00:00"/>
    <n v="50"/>
    <m/>
    <s v="V1 14/10/19 to 26/10/19_x000a_£21,160.00_x000a__x000a_V2 14/10/19 to 03/04/20_x000a_£12,650.00"/>
    <s v="Yes"/>
    <s v="Yes"/>
    <s v="Yes"/>
    <s v="Yes"/>
    <s v="Yes"/>
  </r>
  <r>
    <x v="0"/>
    <s v="254"/>
    <s v="Not Recorded"/>
    <s v="Nicole Hogan "/>
    <s v="Stafford"/>
    <s v="Stafford/Stone"/>
    <s v="VA"/>
    <x v="104"/>
    <x v="4"/>
    <s v="Lot 4"/>
    <s v="Standard Procedure_x000a_Locality: Stafford/Stone_x000a_Session Pattern: 3.5 days a week_x000a_22.5 hrs per school week _x000a_Total 495 hrs "/>
    <d v="2019-09-23T00:00:00"/>
    <d v="1899-12-30T14:08:00"/>
    <d v="2019-09-30T00:00:00"/>
    <d v="1899-12-30T23:59:00"/>
    <x v="0"/>
    <x v="78"/>
    <m/>
    <m/>
    <m/>
    <m/>
    <m/>
    <m/>
    <x v="0"/>
    <s v="Select Supplier"/>
    <s v="Select Supplier"/>
    <s v="Lot 4"/>
    <m/>
    <m/>
    <s v="Select Supplier"/>
    <m/>
    <m/>
    <d v="1899-12-30T00:00:00"/>
    <d v="1899-12-30T00:00:00"/>
    <m/>
    <m/>
    <m/>
    <s v="N/A"/>
    <m/>
    <m/>
    <m/>
    <m/>
  </r>
  <r>
    <x v="1"/>
    <s v="255"/>
    <s v="Not Recorded"/>
    <s v="Laura Moseley"/>
    <s v="Newcastle"/>
    <s v="Newcastle"/>
    <s v="CW"/>
    <x v="157"/>
    <x v="4"/>
    <s v="Lot 1"/>
    <s v="Standard Procedure_x000a_Locality: Newcastle_x000a_Session Pattern: 5 hours per dayx 5 days a week_x000a_Total 1720 hour"/>
    <d v="2019-09-26T00:00:00"/>
    <d v="1899-12-30T09:10:00"/>
    <d v="2019-10-03T00:00:00"/>
    <d v="1899-12-30T23:59:00"/>
    <x v="1"/>
    <x v="121"/>
    <d v="2021-06-25T00:00:00"/>
    <d v="2019-10-14T00:00:00"/>
    <d v="2021-06-26T00:00:00"/>
    <d v="2019-10-11T00:00:00"/>
    <d v="2019-10-14T00:00:00"/>
    <n v="59500"/>
    <x v="17"/>
    <s v="Field Avenue _x000a_Baddeley Green _x000a_Stoke-on-Trent _x000a_Staffordshire  _x000a_ST2 7AS"/>
    <s v="N/A"/>
    <s v="Lot 1"/>
    <m/>
    <m/>
    <s v="No"/>
    <n v="1"/>
    <d v="2019-10-08T00:00:00"/>
    <d v="2019-10-14T00:00:00"/>
    <d v="2021-06-26T00:00:00"/>
    <n v="35"/>
    <m/>
    <m/>
    <s v="Yes"/>
    <s v="Yes"/>
    <s v="Yes"/>
    <s v="Yes"/>
    <s v="Yes"/>
  </r>
  <r>
    <x v="0"/>
    <s v="256"/>
    <s v="Not Recorded"/>
    <s v="Kayleigh Sargeant"/>
    <s v="South Staffs"/>
    <s v="South Staffs"/>
    <s v="CW"/>
    <x v="161"/>
    <x v="4"/>
    <s v="Lot 3"/>
    <s v="Emergency_x000a_Locality: South Staffs_x000a_Session Pattern: 5.5/6 hours per week over 3 sessions per week_x000a_Total 216 hours"/>
    <d v="2019-09-26T00:00:00"/>
    <d v="1899-12-30T13:30:00"/>
    <d v="2019-09-27T00:00:00"/>
    <d v="1899-12-30T23:59:00"/>
    <x v="1"/>
    <x v="117"/>
    <d v="2020-07-31T00:00:00"/>
    <d v="2019-10-03T00:00:00"/>
    <d v="2019-07-31T00:00:00"/>
    <d v="2019-10-02T00:00:00"/>
    <d v="2019-10-08T00:00:00"/>
    <n v="10800"/>
    <x v="16"/>
    <s v="South Park Studios _x000a_88 Peterborough Road _x000a_London _x000a_SW6 3HH"/>
    <n v="223617075"/>
    <s v="Lot 3"/>
    <m/>
    <m/>
    <s v="Yes"/>
    <n v="1"/>
    <d v="2019-10-02T00:00:00"/>
    <d v="2019-10-03T00:00:00"/>
    <d v="2019-07-31T00:00:00"/>
    <n v="50"/>
    <m/>
    <s v="Terminated 22/01/20"/>
    <s v="Yes"/>
    <s v="Yes"/>
    <s v="Yes"/>
    <s v="Yes"/>
    <s v="Yes "/>
  </r>
  <r>
    <x v="3"/>
    <s v="257"/>
    <s v="Not Recorded"/>
    <s v="Sarah Rivers"/>
    <s v="Staffordshire"/>
    <s v="Staffordshire/OOC"/>
    <s v="MB"/>
    <x v="49"/>
    <x v="4"/>
    <s v="Lot 3"/>
    <s v="Standard Procedure_x000a_Locality: Staffordshire and OOC_x000a_Session Pattern: 400 hours to be referred to by VS.  1-2 hours per week for in Ed, 10 hours per week for no Ed"/>
    <d v="2019-09-26T00:00:00"/>
    <d v="1899-12-30T16:16:00"/>
    <d v="2019-10-03T00:00:00"/>
    <d v="1899-12-30T23:59:00"/>
    <x v="1"/>
    <x v="121"/>
    <d v="2019-12-31T00:00:00"/>
    <d v="2019-10-12T00:00:00"/>
    <d v="2019-12-31T00:00:00"/>
    <d v="2019-10-21T00:00:00"/>
    <d v="2019-10-21T00:00:00"/>
    <n v="20000"/>
    <x v="16"/>
    <s v="South Park Studios _x000a_88 Peterborough Road _x000a_London _x000a_SW6 3HH"/>
    <n v="223617075"/>
    <s v="Lot 3"/>
    <s v="No"/>
    <s v="No"/>
    <s v="Yes"/>
    <n v="2"/>
    <d v="2019-10-21T00:00:00"/>
    <d v="2019-10-12T00:00:00"/>
    <d v="2019-12-31T00:00:00"/>
    <n v="50"/>
    <s v="Ext 1 01/01/20 to 31/03/20_x000a_ £20,000                                       Ex 2 1/4/2- - 31/8/202 £30000"/>
    <m/>
    <s v="N/A"/>
    <s v="N/A"/>
    <s v="N/A"/>
    <s v="N/A"/>
    <s v="N/A"/>
  </r>
  <r>
    <x v="0"/>
    <s v="258"/>
    <s v="Not Recorded"/>
    <s v="Yvonne Hawkes"/>
    <s v="Lichfield"/>
    <s v="Lichfield"/>
    <s v="MB"/>
    <x v="162"/>
    <x v="4"/>
    <s v="Lot 3"/>
    <s v="Emergency Procedure_x000a_Locality: Lichfield_x000a_Session Pattern: 2 hours per day, 5 days a week M-F, for 11 weeks"/>
    <d v="2019-09-26T00:00:00"/>
    <d v="1899-12-30T16:33:00"/>
    <d v="2019-09-27T00:00:00"/>
    <d v="1899-12-30T23:59:00"/>
    <x v="1"/>
    <x v="117"/>
    <d v="2019-12-20T00:00:00"/>
    <d v="2019-10-14T00:00:00"/>
    <d v="2019-12-20T00:00:00"/>
    <d v="2019-10-14T00:00:00"/>
    <d v="2019-10-14T00:00:00"/>
    <n v="4500"/>
    <x v="16"/>
    <s v="South Park Studios _x000a_88 Peterborough Road _x000a_London _x000a_SW6 3HH"/>
    <n v="223617075"/>
    <s v="Lot 3"/>
    <s v="No"/>
    <s v="No"/>
    <s v="Yes"/>
    <n v="2"/>
    <d v="2019-10-11T00:00:00"/>
    <d v="2019-10-14T00:00:00"/>
    <d v="2019-12-20T00:00:00"/>
    <n v="50"/>
    <s v="Ext 1 - 06/01/20 to 03/04/20 £6,000.00_x000a__x000a_Ext 2 20/04/20 to 17/07/20_x000a_£5,900.00_x000a__x000a_Ext 3 01/09/20 to 23/10/20_x000a_£3,900.00_x000a__x000a_Ext 4 02/11/20 to 18/12/20_x000a_£3,500.00"/>
    <s v="Terminated 13/11/20"/>
    <s v="Yes"/>
    <s v="Yes"/>
    <s v="Yes"/>
    <s v="Yes"/>
    <s v="Yes"/>
  </r>
  <r>
    <x v="3"/>
    <s v="259"/>
    <s v="Not Recorded"/>
    <s v="Helen Finn"/>
    <s v="OOC"/>
    <s v="Lincolnshire"/>
    <s v="MB"/>
    <x v="163"/>
    <x v="4"/>
    <s v="Lot 3"/>
    <s v="Emergency Procedure_x000a_Locality: OOC - Lincolnshire_x000a_Session Pattern: 10 hours per week,at least 4 days a week M-F, for 2 weeks"/>
    <d v="2019-09-26T00:00:00"/>
    <d v="1899-12-30T16:45:00"/>
    <d v="2019-09-27T00:00:00"/>
    <d v="1899-12-30T23:59:00"/>
    <x v="0"/>
    <x v="21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m/>
    <m/>
    <m/>
    <m/>
  </r>
  <r>
    <x v="1"/>
    <s v="260"/>
    <s v="Not Recorded"/>
    <s v="Laura Moseley"/>
    <s v="Newcastle"/>
    <s v="Newcastle"/>
    <s v="NT"/>
    <x v="157"/>
    <x v="4"/>
    <s v="Lot 2"/>
    <s v="Standard Procedure_x000a_Locality; Newcastle_x000a_Session Pattern: 5hrs per day for 5 days per week (Mon-Fri)"/>
    <d v="2019-09-27T00:00:00"/>
    <d v="1899-12-30T10:34:00"/>
    <d v="2019-10-04T00:00:00"/>
    <d v="1899-12-30T23:59:00"/>
    <x v="0"/>
    <x v="21"/>
    <m/>
    <m/>
    <m/>
    <m/>
    <m/>
    <m/>
    <x v="0"/>
    <s v="Select Supplier"/>
    <s v="Select Supplier"/>
    <s v="Lot 2"/>
    <m/>
    <m/>
    <s v="Select Supplier"/>
    <m/>
    <m/>
    <d v="1899-12-30T00:00:00"/>
    <d v="1899-12-30T00:00:00"/>
    <m/>
    <m/>
    <m/>
    <s v="N/A"/>
    <m/>
    <m/>
    <m/>
    <m/>
  </r>
  <r>
    <x v="0"/>
    <s v="261"/>
    <s v="Not Recorded"/>
    <s v="Joanne Dodd"/>
    <s v="Moorlands"/>
    <s v="Moorlands"/>
    <s v="NT"/>
    <x v="164"/>
    <x v="4"/>
    <s v="Lot 3"/>
    <s v="Emergency Procedure_x000a_Locality: Moorlands_x000a_Session Pattern: 2hrs per day 5 days per week (Mon-Fri)_x000a_Total hrs = 50hrs "/>
    <d v="2019-09-27T00:00:00"/>
    <d v="1899-12-30T13:45:00"/>
    <d v="2019-09-30T00:00:00"/>
    <d v="1899-12-30T23:59:00"/>
    <x v="1"/>
    <x v="122"/>
    <d v="2019-11-08T00:00:00"/>
    <d v="2019-10-14T00:00:00"/>
    <d v="2019-11-08T00:00:00"/>
    <d v="2019-10-14T00:00:00"/>
    <d v="2019-10-14T00:00:00"/>
    <n v="1500"/>
    <x v="16"/>
    <s v="South Park Studios _x000a_88 Peterborough Road _x000a_London _x000a_SW6 3HH"/>
    <n v="223617075"/>
    <s v="Lot 3"/>
    <m/>
    <m/>
    <s v="Yes"/>
    <n v="1"/>
    <d v="2019-10-11T00:00:00"/>
    <d v="2019-10-14T00:00:00"/>
    <d v="2019-11-08T00:00:00"/>
    <n v="50"/>
    <m/>
    <m/>
    <s v="Yes"/>
    <s v="Yes"/>
    <s v="Yes"/>
    <s v="Yes"/>
    <s v="Yes"/>
  </r>
  <r>
    <x v="0"/>
    <s v="262"/>
    <s v="Not Recorded"/>
    <s v="Lucy Morris"/>
    <s v="Stafford"/>
    <s v="Stafford"/>
    <s v="VA"/>
    <x v="135"/>
    <x v="4"/>
    <s v="Lot 3"/>
    <s v="Emergency Procedure_x000a_Locality: StaffordSession Pattern: 2hrs per day 5 days per week (Mon-Fri)_x000a_Total hrs = 100hrs "/>
    <d v="2019-09-27T00:00:00"/>
    <d v="1899-12-30T13:42:00"/>
    <d v="2019-09-30T00:00:00"/>
    <d v="1899-12-30T23:59:00"/>
    <x v="1"/>
    <x v="123"/>
    <d v="2019-12-20T00:00:00"/>
    <d v="2019-10-16T00:00:00"/>
    <d v="2019-12-20T00:00:00"/>
    <d v="2019-10-11T00:00:00"/>
    <d v="2019-10-11T00:00:00"/>
    <n v="4300"/>
    <x v="16"/>
    <s v="South Park Studios _x000a_88 Peterborough Road _x000a_London _x000a_SW6 3HH"/>
    <n v="223617075"/>
    <s v="Lot 3"/>
    <m/>
    <m/>
    <s v="Yes"/>
    <n v="2"/>
    <d v="2019-10-11T00:00:00"/>
    <d v="2019-10-16T00:00:00"/>
    <d v="2019-12-20T00:00:00"/>
    <n v="50"/>
    <m/>
    <m/>
    <s v="Yes"/>
    <s v="Yes"/>
    <s v="Yes"/>
    <s v="Yes"/>
    <s v="Yes"/>
  </r>
  <r>
    <x v="0"/>
    <s v="263"/>
    <s v="Not Recorded"/>
    <s v="Vici Lambert-Smith"/>
    <s v="Tamworth"/>
    <s v="Tamworth"/>
    <s v="NT"/>
    <x v="165"/>
    <x v="4"/>
    <s v="Lot 3"/>
    <s v="Emergency Procedure_x000a_Locality: Tamworth_x000a_Session Pattern: 2 hrs per day 5 days per week (max)_x000a_Total hrs = 100hrs_x000a_Pupil starts in new school 05/11/19. Contract terminated 28/11/2019"/>
    <d v="2019-09-30T00:00:00"/>
    <d v="1899-12-30T15:00:00"/>
    <d v="2019-10-01T00:00:00"/>
    <d v="1899-12-30T23:59:00"/>
    <x v="1"/>
    <x v="124"/>
    <d v="2019-12-13T00:00:00"/>
    <d v="2019-10-14T00:00:00"/>
    <d v="2019-12-13T00:00:00"/>
    <d v="2019-10-11T00:00:00"/>
    <d v="2019-10-11T00:00:00"/>
    <n v="4000"/>
    <x v="16"/>
    <s v="South Park Studios _x000a_88 Peterborough Road _x000a_London _x000a_SW6 3HH"/>
    <n v="223617075"/>
    <s v="Lot 3"/>
    <m/>
    <m/>
    <s v="Yes"/>
    <n v="1"/>
    <d v="2019-10-11T00:00:00"/>
    <d v="2019-10-14T00:00:00"/>
    <d v="2019-11-04T00:00:00"/>
    <n v="50"/>
    <m/>
    <s v="Terminated 04/11/19"/>
    <s v="Yes"/>
    <s v="Yes"/>
    <s v="Yes"/>
    <s v="Yes"/>
    <s v="Yes"/>
  </r>
  <r>
    <x v="0"/>
    <s v="264"/>
    <s v="Not Recorded"/>
    <s v="Vici Lambert-Smith"/>
    <s v="East Staffs"/>
    <s v="Tamworth"/>
    <s v="JP"/>
    <x v="142"/>
    <x v="4"/>
    <s v="Lot 3"/>
    <s v="Standard Procedure_x000a_Locality: Tamworth_x000a_Session Pattern: 2 hrs per day _x000a_5 days per week for 13 weeks_x000a_Total hrs = 130hrs"/>
    <d v="2019-09-30T00:00:00"/>
    <d v="1899-12-30T16:00:00"/>
    <d v="2019-10-07T00:00:00"/>
    <d v="1899-12-30T23:59:00"/>
    <x v="1"/>
    <x v="125"/>
    <d v="2019-12-13T00:00:00"/>
    <d v="2019-10-18T00:00:00"/>
    <d v="2019-12-13T00:00:00"/>
    <d v="2019-10-17T00:00:00"/>
    <d v="2019-10-17T00:00:00"/>
    <n v="3600"/>
    <x v="16"/>
    <s v="South Park Studios _x000a_88 Peterborough Road _x000a_London _x000a_SW6 3HH"/>
    <n v="223617075"/>
    <s v="Lot 3"/>
    <m/>
    <m/>
    <s v="Yes"/>
    <n v="1"/>
    <d v="2019-10-17T00:00:00"/>
    <d v="2019-10-18T00:00:00"/>
    <d v="2019-12-13T00:00:00"/>
    <n v="50"/>
    <s v="Ext 1 16/12/19 to 20/07/20_x000a_ £12,500"/>
    <m/>
    <s v="Yes"/>
    <s v="Yes"/>
    <s v="Yes"/>
    <s v="Yes"/>
    <s v="Yes"/>
  </r>
  <r>
    <x v="0"/>
    <s v="265_x000a_put through as 266"/>
    <s v="Not Recorded"/>
    <s v="Julia Magness"/>
    <s v="East Staffs"/>
    <s v="Burton-upon-Trent"/>
    <s v="JP"/>
    <x v="166"/>
    <x v="4"/>
    <s v="Lot 2"/>
    <s v="Emergency Procedure_x000a_Locality: Burton On Trent_x000a_Session Pattern: 2 hrs per day 5 days per week for 9 weeks_x000a_Total hrs = 90hrs"/>
    <d v="2019-10-01T00:00:00"/>
    <d v="1899-12-30T14:40:00"/>
    <d v="2019-10-02T00:00:00"/>
    <d v="1899-12-30T23:59:00"/>
    <x v="1"/>
    <x v="119"/>
    <d v="2019-12-13T00:00:00"/>
    <d v="2019-10-21T00:00:00"/>
    <d v="2019-12-13T00:00:00"/>
    <d v="2019-10-17T00:00:00"/>
    <d v="2019-10-17T00:00:00"/>
    <n v="3500"/>
    <x v="16"/>
    <s v="South Park Studios _x000a_88 Peterborough Road _x000a_London _x000a_SW6 3HH"/>
    <n v="223617075"/>
    <s v="Lot 2"/>
    <m/>
    <m/>
    <s v="Yes"/>
    <n v="2"/>
    <d v="2019-10-17T00:00:00"/>
    <d v="2019-10-21T00:00:00"/>
    <d v="2019-12-13T00:00:00"/>
    <n v="50"/>
    <m/>
    <m/>
    <s v="Yes"/>
    <s v="Yes"/>
    <s v="Yes"/>
    <s v="Yes"/>
    <s v="Yes"/>
  </r>
  <r>
    <x v="0"/>
    <s v="266"/>
    <s v="Not Recorded"/>
    <s v="Gina Woolley"/>
    <s v="South Staffs"/>
    <s v="South Staffs"/>
    <s v="CW"/>
    <x v="167"/>
    <x v="4"/>
    <s v="Lot 1"/>
    <s v="Standard Procedure_x000a_Locality: South Staffs_x000a_Session Pattern:37.5 hours per week over 5 days per week for 35 weeks Total hrs = 1312.50 hours"/>
    <d v="2019-10-01T00:00:00"/>
    <d v="1899-12-30T14:45:00"/>
    <d v="2019-10-08T00:00:00"/>
    <d v="1899-12-30T23:59:00"/>
    <x v="2"/>
    <x v="80"/>
    <m/>
    <m/>
    <m/>
    <m/>
    <m/>
    <m/>
    <x v="0"/>
    <s v="Select Supplier"/>
    <s v="Select Supplier"/>
    <s v="Lot 1"/>
    <m/>
    <m/>
    <s v="Select Supplier"/>
    <m/>
    <m/>
    <d v="1899-12-30T00:00:00"/>
    <d v="1899-12-30T00:00:00"/>
    <m/>
    <m/>
    <m/>
    <s v="N/A"/>
    <m/>
    <m/>
    <m/>
    <m/>
  </r>
  <r>
    <x v="0"/>
    <s v="267"/>
    <s v="Not Recorded"/>
    <s v="Lucy Morris"/>
    <s v="Stafford"/>
    <s v="Stafford"/>
    <s v="VA"/>
    <x v="154"/>
    <x v="4"/>
    <s v="Lot 2"/>
    <s v="Standard Procedure_x000a_Locality: Stafford_x000a_Session Pattern:up to10hrs peer week across the week_x000a_Total hrs = 90 hours"/>
    <d v="2019-10-04T00:00:00"/>
    <d v="1899-12-30T11:20:00"/>
    <d v="2019-10-11T00:00:00"/>
    <d v="1899-12-30T23:59:00"/>
    <x v="0"/>
    <x v="126"/>
    <m/>
    <m/>
    <m/>
    <m/>
    <m/>
    <m/>
    <x v="0"/>
    <s v="Select Supplier"/>
    <s v="Select Supplier"/>
    <s v="Lot 2"/>
    <m/>
    <m/>
    <s v="Select Supplier"/>
    <m/>
    <m/>
    <d v="1899-12-30T00:00:00"/>
    <d v="1899-12-30T00:00:00"/>
    <m/>
    <m/>
    <m/>
    <s v="N/A"/>
    <m/>
    <m/>
    <m/>
    <m/>
  </r>
  <r>
    <x v="0"/>
    <s v="268"/>
    <s v="Not Recorded"/>
    <s v="Lucy Morris"/>
    <s v="Stafford"/>
    <s v="Stafford"/>
    <s v="VA"/>
    <x v="168"/>
    <x v="4"/>
    <s v="Lot 3"/>
    <s v="Emergency Procedure_x000a_Locality: Stafford_x000a_Session Pattern:10hrs per week Sessions to be determined between scial worker and care home_x000a_Total hrs = 100"/>
    <d v="2019-10-01T00:00:00"/>
    <d v="1899-12-30T15:20:00"/>
    <d v="2019-10-02T00:00:00"/>
    <d v="1899-12-30T23:59:00"/>
    <x v="1"/>
    <x v="119"/>
    <d v="2019-12-20T00:00:00"/>
    <d v="2019-10-21T00:00:00"/>
    <d v="2019-12-20T00:00:00"/>
    <d v="2019-10-15T00:00:00"/>
    <d v="2019-10-21T00:00:00"/>
    <n v="4000"/>
    <x v="16"/>
    <s v="South Park Studios _x000a_88 Peterborough Road _x000a_London _x000a_SW6 3HH"/>
    <n v="223617075"/>
    <s v="Lot 3"/>
    <m/>
    <m/>
    <s v="Yes"/>
    <n v="3"/>
    <d v="2019-10-15T00:00:00"/>
    <d v="2019-10-21T00:00:00"/>
    <d v="2019-12-20T00:00:00"/>
    <n v="50"/>
    <m/>
    <s v="Terminated 28/01/20"/>
    <s v="Yes"/>
    <s v="Yes"/>
    <s v="Yes"/>
    <s v="Yes"/>
    <s v="Yes"/>
  </r>
  <r>
    <x v="0"/>
    <s v="269"/>
    <s v="Not Recorded"/>
    <s v="Karen Armitt"/>
    <s v="Stafford"/>
    <s v="Stafford"/>
    <s v="NT"/>
    <x v="169"/>
    <x v="4"/>
    <s v="Lot 3"/>
    <s v="Standard Procedure_x000a_locality: Stafford_x000a_Session Pattern: 2 hours per day for 5 days a week_x000a_8 weeks at 10hrs per week = 80hrs"/>
    <d v="2019-10-03T00:00:00"/>
    <d v="1899-12-30T14:00:00"/>
    <d v="2019-10-10T00:00:00"/>
    <d v="1899-12-30T23:59:00"/>
    <x v="1"/>
    <x v="119"/>
    <d v="2019-12-20T00:00:00"/>
    <d v="2019-10-21T00:00:00"/>
    <d v="2019-12-20T00:00:00"/>
    <d v="2019-10-17T00:00:00"/>
    <d v="2019-10-17T00:00:00"/>
    <n v="4000"/>
    <x v="16"/>
    <s v="South Park Studios _x000a_88 Peterborough Road _x000a_London _x000a_SW6 3HH"/>
    <n v="223617075"/>
    <s v="Lot 3"/>
    <m/>
    <m/>
    <s v="Yes"/>
    <n v="3"/>
    <d v="2019-10-17T00:00:00"/>
    <d v="2019-10-21T00:00:00"/>
    <d v="2019-12-20T00:00:00"/>
    <n v="50"/>
    <s v="Ext 1 08/01/20 to 03/04/20_x000a_£5,800.00_x000a__x000a_Ext 2 20/04/20 to 17/07/20_x000a_£5,900.00"/>
    <m/>
    <s v="Yes"/>
    <s v="Yes"/>
    <s v="Yes"/>
    <s v="Yes"/>
    <s v="Yes"/>
  </r>
  <r>
    <x v="0"/>
    <s v="270"/>
    <s v="Not Recorded"/>
    <s v="Andrea James"/>
    <s v="Stafford"/>
    <s v="Stone"/>
    <s v="JP"/>
    <x v="170"/>
    <x v="4"/>
    <s v="Lot 3"/>
    <s v="Emergency Procedure_x000a_Locality: Stafford_x000a_Session Pattern: 2hrs per day, 10hrs per week_x000a_Total hrs = 90 hours"/>
    <d v="2019-10-03T00:00:00"/>
    <d v="1899-12-30T14:50:00"/>
    <d v="2019-10-04T00:00:00"/>
    <d v="1899-12-30T23:59:00"/>
    <x v="1"/>
    <x v="127"/>
    <d v="2019-12-20T00:00:00"/>
    <d v="2019-11-04T00:00:00"/>
    <d v="2019-12-20T00:00:00"/>
    <d v="2019-10-21T00:00:00"/>
    <d v="2019-11-04T00:00:00"/>
    <n v="1750"/>
    <x v="16"/>
    <s v="South Park Studios _x000a_88 Peterborough Road _x000a_London _x000a_SW6 3HH"/>
    <n v="223617075"/>
    <s v="Lot 3"/>
    <m/>
    <m/>
    <s v="Yes"/>
    <n v="4"/>
    <d v="2019-10-25T00:00:00"/>
    <d v="2019-11-04T00:00:00"/>
    <d v="2019-12-20T00:00:00"/>
    <n v="50"/>
    <m/>
    <s v="Terminated 05/12/19"/>
    <s v="Yes"/>
    <s v="Yes"/>
    <s v="Yes"/>
    <s v="Yes"/>
    <s v="Yes"/>
  </r>
  <r>
    <x v="0"/>
    <s v="271"/>
    <s v="Not Recorded"/>
    <s v="Amy Challinor"/>
    <s v="Lichfield"/>
    <s v="Lichfield"/>
    <s v="CW"/>
    <x v="171"/>
    <x v="4"/>
    <s v="Lot 3"/>
    <s v="Emergency Procedure_x000a_Locality: Lichfield_x000a_Session Pattern: 2hrs per day, 10hrs per week_x000a_Total hrs = 60 hours"/>
    <d v="2019-10-03T00:00:00"/>
    <d v="1899-12-30T15:40:00"/>
    <d v="2019-10-04T00:00:00"/>
    <d v="1899-12-30T23:59:00"/>
    <x v="2"/>
    <x v="128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m/>
    <m/>
    <m/>
    <m/>
  </r>
  <r>
    <x v="0"/>
    <s v="272"/>
    <s v="Not Recorded"/>
    <s v="Vici Lambert-Smith"/>
    <s v="East Staffs and Tamworth (Burton)"/>
    <s v="East Staffs and Tamworth (Burton)"/>
    <s v="CW"/>
    <x v="172"/>
    <x v="3"/>
    <s v="Lot 2"/>
    <s v="Emergency Procedure_x000a_Locality: East Staffs_x000a_Session Pattern: 4hrs per day, 16 hours per week_x000a_Total hrs = 160 hours"/>
    <d v="2019-10-04T00:00:00"/>
    <d v="1899-12-30T12:28:00"/>
    <d v="2019-10-07T00:00:00"/>
    <d v="1899-12-30T23:59:00"/>
    <x v="0"/>
    <x v="21"/>
    <m/>
    <m/>
    <m/>
    <m/>
    <m/>
    <m/>
    <x v="0"/>
    <s v="Select Supplier"/>
    <s v="Select Supplier"/>
    <s v="Lot 2"/>
    <m/>
    <m/>
    <s v="Select Supplier"/>
    <m/>
    <m/>
    <d v="1899-12-30T00:00:00"/>
    <d v="1899-12-30T00:00:00"/>
    <m/>
    <m/>
    <m/>
    <s v="N/A"/>
    <m/>
    <m/>
    <m/>
    <m/>
  </r>
  <r>
    <x v="0"/>
    <s v="273"/>
    <s v="Not Recorded"/>
    <s v="Lucy Morris"/>
    <s v="Newcastle"/>
    <s v="Newcastle"/>
    <s v="VA"/>
    <x v="62"/>
    <x v="4"/>
    <s v="Lot 3"/>
    <s v="Emergency Procedure_x000a_Locality: Newcastle_x000a_Session Pattern: 10hrs pw, the exact timetable to be determined between the provider and the care _x000a_Total hrs = 90 hrs"/>
    <d v="2019-10-04T00:00:00"/>
    <d v="1899-12-30T13:20:00"/>
    <d v="2019-10-07T00:00:00"/>
    <d v="1899-12-30T23:59:00"/>
    <x v="0"/>
    <x v="129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m/>
    <m/>
    <m/>
    <m/>
  </r>
  <r>
    <x v="0"/>
    <s v="274"/>
    <s v="Not Recorded"/>
    <s v="Ann Whorwood"/>
    <s v="Burton-upon-Trent"/>
    <s v="Tamworth"/>
    <s v="VA"/>
    <x v="173"/>
    <x v="4"/>
    <s v="Lot 3"/>
    <s v="Emergency Procedure_x000a_Locality: Tamworth/East Staffs_x000a_Pattern: 5 days pw for a max of 9 weeks_x000a_3hrs per day _x000a_Total hrs = 135 hrs"/>
    <d v="2019-10-07T00:00:00"/>
    <d v="1899-12-30T15:50:00"/>
    <d v="2019-10-08T00:00:00"/>
    <d v="1899-12-30T23:59:00"/>
    <x v="0"/>
    <x v="130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m/>
    <m/>
    <m/>
    <m/>
  </r>
  <r>
    <x v="0"/>
    <s v="275"/>
    <s v="Not Recorded"/>
    <s v="Gina Woolley"/>
    <s v="South Staffs"/>
    <s v="Enville"/>
    <s v="MB"/>
    <x v="174"/>
    <x v="4"/>
    <s v="Lot 3"/>
    <s v="Emergency Procedure_x000a_Locality: Enville South Staffs Staffs_x000a_Pattern: 10 hours pw 2 hrs a day 5 days a week"/>
    <d v="2019-10-07T00:00:00"/>
    <d v="1899-12-30T16:44:00"/>
    <d v="2019-10-08T00:00:00"/>
    <d v="1899-12-30T23:59:00"/>
    <x v="1"/>
    <x v="131"/>
    <d v="2019-10-14T00:00:00"/>
    <d v="2019-11-11T00:00:00"/>
    <d v="2019-12-20T00:00:00"/>
    <d v="2019-11-07T00:00:00"/>
    <d v="2019-11-07T00:00:00"/>
    <n v="3000"/>
    <x v="16"/>
    <s v="South Park Studios _x000a_88 Peterborough Road _x000a_London _x000a_SW6 3HH"/>
    <n v="223617075"/>
    <s v="Lot 3"/>
    <m/>
    <m/>
    <s v="Yes"/>
    <n v="2"/>
    <d v="2019-11-07T00:00:00"/>
    <d v="2019-11-11T00:00:00"/>
    <d v="2019-12-20T00:00:00"/>
    <n v="50"/>
    <s v="Ext 1 06/01/20 to 03/04/20_x000a_£6,000.00_x000a__x000a_Ext 2 20/04/20 to 17/07/20_x000a_£5,900.00_x000a__x000a_Ext 3 02/09/2020 to 18/12/2020_x000a_£7,300.00_x000a__x000a_Ext 4 04/01/2021 to 01/04/2021_x000a_£5,900.00_x000a_"/>
    <m/>
    <s v="Yes"/>
    <s v="Yes"/>
    <s v="Yes"/>
    <s v="Yes"/>
    <s v="Yes"/>
  </r>
  <r>
    <x v="0"/>
    <s v="276"/>
    <s v="Not Recorded"/>
    <s v="Vici Lambert-Smith"/>
    <s v="East Staffs"/>
    <s v="Burton-upon-Trent"/>
    <s v="MB"/>
    <x v="175"/>
    <x v="4"/>
    <s v="Lot 2"/>
    <s v="Emergency Procedure_x000a_Locality: East Staffs and Tamworth (Burton) _x000a_Pattern: 4 hours per day, 4 days a week, for 10 weeks "/>
    <d v="2019-10-09T00:00:00"/>
    <d v="1899-12-30T16:35:00"/>
    <d v="2019-10-10T00:00:00"/>
    <d v="1899-12-30T23:59:00"/>
    <x v="0"/>
    <x v="21"/>
    <m/>
    <m/>
    <m/>
    <m/>
    <m/>
    <m/>
    <x v="0"/>
    <s v="Select Supplier"/>
    <s v="Select Supplier"/>
    <s v="Lot 2"/>
    <m/>
    <m/>
    <s v="Select Supplier"/>
    <m/>
    <m/>
    <d v="1899-12-30T00:00:00"/>
    <d v="1899-12-30T00:00:00"/>
    <m/>
    <m/>
    <m/>
    <s v="N/A"/>
    <m/>
    <m/>
    <m/>
    <m/>
  </r>
  <r>
    <x v="0"/>
    <s v="277"/>
    <s v="Not Recorded"/>
    <s v="Andrea James - Now Heather Macefield"/>
    <s v="Blythe Bridge"/>
    <s v="Blythe Bridge"/>
    <s v="JP"/>
    <x v="176"/>
    <x v="4"/>
    <s v="Lot 3"/>
    <s v="Emergency Procedure_x000a_Locality: Blythe Bridge Area _x000a_Pattern: 10 Hours per week for 9 weeks_x000a_Total = 90 hours"/>
    <d v="2019-10-10T00:00:00"/>
    <d v="1899-12-30T12:15:00"/>
    <d v="2019-10-11T00:00:00"/>
    <d v="1899-12-30T23:59:00"/>
    <x v="1"/>
    <x v="132"/>
    <d v="2019-12-20T00:00:00"/>
    <d v="2019-11-11T00:00:00"/>
    <d v="2019-12-20T00:00:00"/>
    <d v="2019-11-06T00:00:00"/>
    <d v="2019-11-06T00:00:00"/>
    <n v="3000"/>
    <x v="16"/>
    <s v="South Park Studios _x000a_88 Peterborough Road _x000a_London _x000a_SW6 3HH"/>
    <n v="223617075"/>
    <s v="Lot 3"/>
    <m/>
    <m/>
    <s v="Yes"/>
    <n v="2"/>
    <d v="2019-11-06T00:00:00"/>
    <d v="2019-11-11T00:00:00"/>
    <d v="2019-12-20T00:00:00"/>
    <n v="50"/>
    <m/>
    <m/>
    <s v="Yes"/>
    <s v="Yes"/>
    <s v="Yes"/>
    <s v="Yes"/>
    <s v="Yes"/>
  </r>
  <r>
    <x v="0"/>
    <s v="278"/>
    <s v="Not Recorded"/>
    <s v="Julie Holmes"/>
    <s v="Moorlands"/>
    <s v="Newcastle"/>
    <s v="NT"/>
    <x v="177"/>
    <x v="4"/>
    <s v="Lot 3"/>
    <s v="Standard Procedure_x000a_Locality: Newcastle_x000a_Pattern: 10 hours per week Mon - Fri_x000a_Total = 390 hours?"/>
    <d v="2019-10-11T00:00:00"/>
    <d v="1899-12-30T12:00:00"/>
    <d v="2019-10-18T00:00:00"/>
    <d v="1899-12-30T23:59:00"/>
    <x v="1"/>
    <x v="131"/>
    <d v="2020-10-08T00:00:00"/>
    <d v="2019-11-04T00:00:00"/>
    <d v="2020-10-08T00:00:00"/>
    <d v="2019-10-25T00:00:00"/>
    <d v="2019-12-11T00:00:00"/>
    <n v="15960"/>
    <x v="17"/>
    <s v="Field Avenue _x000a_Baddeley Green _x000a_Stoke-on-Trent _x000a_Staffordshire  _x000a_ST2 7AS"/>
    <s v="N/A"/>
    <s v="Lot 3"/>
    <m/>
    <m/>
    <s v="No"/>
    <n v="2"/>
    <d v="2019-10-25T00:00:00"/>
    <d v="2019-11-04T00:00:00"/>
    <d v="2020-10-08T00:00:00"/>
    <n v="42"/>
    <s v="V1 09/12/19 to 20/07/19 "/>
    <m/>
    <s v="Yes"/>
    <s v="Yes"/>
    <s v="Yes"/>
    <s v="Yes"/>
    <s v="Yes"/>
  </r>
  <r>
    <x v="1"/>
    <s v="279"/>
    <s v="Not Recorded"/>
    <s v="Lisa Wood"/>
    <s v="Newcastle"/>
    <s v="Newcastle"/>
    <s v="JP"/>
    <x v="178"/>
    <x v="4"/>
    <s v="Lot 3"/>
    <s v="Standard Procedure_x000a_Locality: Newcastle_x000a_Pattern: 2 hours a day, 5 days a week_x000a_Total = 70 Hours"/>
    <d v="2019-10-14T00:00:00"/>
    <d v="1899-12-30T12:45:00"/>
    <d v="2019-10-21T00:00:00"/>
    <d v="1899-12-30T23:59:00"/>
    <x v="1"/>
    <x v="132"/>
    <d v="2019-12-20T00:00:00"/>
    <d v="2019-11-11T00:00:00"/>
    <d v="2019-12-20T00:00:00"/>
    <d v="2019-11-06T00:00:00"/>
    <d v="2019-11-06T00:00:00"/>
    <n v="3000"/>
    <x v="16"/>
    <s v="South Park Studios _x000a_88 Peterborough Road _x000a_London _x000a_SW6 3HH"/>
    <n v="223617075"/>
    <s v="Lot 3"/>
    <m/>
    <m/>
    <s v="Yes"/>
    <n v="3"/>
    <d v="2019-11-06T00:00:00"/>
    <d v="2019-11-11T00:00:00"/>
    <d v="2019-12-20T00:00:00"/>
    <n v="50"/>
    <s v="Ext 1 06/01/20 to 03/04/20_x000a_£6,000.00_x000a__x000a_Ext 2 20/04/20 to 17/07/20 £5,400.00"/>
    <m/>
    <s v="Yes"/>
    <s v="Yes"/>
    <s v="Yes"/>
    <s v="Yes"/>
    <s v="Yes"/>
  </r>
  <r>
    <x v="0"/>
    <s v="280"/>
    <s v="Not Recorded"/>
    <s v="Ann Whorwood"/>
    <s v="East Staffs"/>
    <s v="Burton-upon-Trent"/>
    <s v="VA"/>
    <x v="173"/>
    <x v="4"/>
    <s v="Lot 2"/>
    <s v="Emergency Procedure_x000a_Locality: Burton_x000a_Pattern: 2 hours a day, 5 days a week_x000a_Total = 80 Hours"/>
    <d v="2019-10-15T00:00:00"/>
    <d v="1899-12-30T11:30:00"/>
    <d v="2019-10-16T00:00:00"/>
    <d v="1899-12-30T23:59:00"/>
    <x v="0"/>
    <x v="21"/>
    <m/>
    <m/>
    <m/>
    <m/>
    <m/>
    <m/>
    <x v="0"/>
    <s v="Select Supplier"/>
    <s v="Select Supplier"/>
    <s v="Lot 2"/>
    <m/>
    <m/>
    <s v="Select Supplier"/>
    <m/>
    <m/>
    <d v="1899-12-30T00:00:00"/>
    <d v="1899-12-30T00:00:00"/>
    <m/>
    <m/>
    <m/>
    <s v="N/A"/>
    <m/>
    <m/>
    <m/>
    <m/>
  </r>
  <r>
    <x v="0"/>
    <s v="281"/>
    <s v="Not Recorded"/>
    <s v="Ann Whorwood"/>
    <s v="East Staffs"/>
    <s v="Burton-upon-Trent"/>
    <s v="VA"/>
    <x v="173"/>
    <x v="4"/>
    <s v="Lot 3"/>
    <s v="Emergency Procedure_x000a_Locality: Burton_x000a_Pattern: 2 hours a day, 5 days a week_x000a_Total = 80 Hours"/>
    <d v="2019-10-15T00:00:00"/>
    <d v="1899-12-30T11:40:00"/>
    <d v="2019-10-16T00:00:00"/>
    <d v="1899-12-30T23:59:00"/>
    <x v="1"/>
    <x v="131"/>
    <d v="2019-12-13T00:00:00"/>
    <d v="2019-11-14T00:00:00"/>
    <d v="2019-12-13T00:00:00"/>
    <d v="2019-10-23T00:00:00"/>
    <d v="2019-10-23T00:00:00"/>
    <n v="3000"/>
    <x v="2"/>
    <s v="10 Victoria Road  _x000a_Sutton Coldfield _x000a_ England  _x000a_B72 1SY"/>
    <n v="221557545"/>
    <s v="Lot 3"/>
    <m/>
    <m/>
    <s v="Yes"/>
    <n v="2"/>
    <d v="2019-10-23T00:00:00"/>
    <d v="2019-11-14T00:00:00"/>
    <d v="2019-12-13T00:00:00"/>
    <n v="50"/>
    <m/>
    <m/>
    <s v="Yes"/>
    <s v="Yes"/>
    <s v="Yes"/>
    <s v="Yes"/>
    <s v="Yes"/>
  </r>
  <r>
    <x v="0"/>
    <s v="282"/>
    <s v="Not Recorded"/>
    <s v="Lucy Morris"/>
    <s v="Stafford"/>
    <s v="Stafford"/>
    <s v="CW"/>
    <x v="179"/>
    <x v="4"/>
    <s v="Lot 3"/>
    <s v="Emergency Procedure _x000a_Locality: Stafford _x000a_Pattern: 5 hours a day, Total = 40 Hours"/>
    <d v="2019-10-15T00:00:00"/>
    <m/>
    <m/>
    <d v="1899-12-30T23:59:00"/>
    <x v="1"/>
    <x v="131"/>
    <d v="2019-12-20T00:00:00"/>
    <d v="2019-11-04T00:00:00"/>
    <d v="2019-12-20T00:00:00"/>
    <d v="2019-10-25T00:00:00"/>
    <d v="2019-12-03T00:00:00"/>
    <n v="1750"/>
    <x v="16"/>
    <s v="South Park Studios _x000a_88 Peterborough Road _x000a_London _x000a_SW6 3HH"/>
    <n v="223617075"/>
    <s v="Lot 3"/>
    <s v="No"/>
    <s v="No"/>
    <s v="Yes"/>
    <n v="3"/>
    <d v="2019-10-25T00:00:00"/>
    <d v="2019-11-04T00:00:00"/>
    <d v="2019-12-20T00:00:00"/>
    <n v="50"/>
    <s v="Ext 1 to 20/07/20 _x000a_£6,250.00 plus £500.00"/>
    <s v="Terminated 04/02/20"/>
    <s v="Yes"/>
    <s v="Yes"/>
    <s v="Yes"/>
    <s v="Yes"/>
    <s v="Yes"/>
  </r>
  <r>
    <x v="0"/>
    <s v="283"/>
    <s v="Not Recorded"/>
    <s v="Lucy Morris"/>
    <s v="Stafford"/>
    <s v="Stafford"/>
    <s v="JP"/>
    <x v="135"/>
    <x v="4"/>
    <s v="Lot 1"/>
    <s v="Standard Procedure_x000a_Locality: Stafford_x000a_Pattern: 37.5 hours a week for 31  weeks_x000a_Total = 1,162.5 hours"/>
    <d v="2019-10-16T00:00:00"/>
    <d v="1899-12-30T10:30:00"/>
    <d v="2019-10-23T00:00:00"/>
    <d v="1899-12-30T23:59:00"/>
    <x v="0"/>
    <x v="133"/>
    <m/>
    <m/>
    <m/>
    <m/>
    <m/>
    <m/>
    <x v="0"/>
    <s v="Select Supplier"/>
    <s v="Select Supplier"/>
    <s v="Lot 1"/>
    <m/>
    <m/>
    <s v="Select Supplier"/>
    <m/>
    <m/>
    <d v="1899-12-30T00:00:00"/>
    <d v="1899-12-30T00:00:00"/>
    <m/>
    <m/>
    <m/>
    <s v="N/A"/>
    <m/>
    <m/>
    <m/>
    <m/>
  </r>
  <r>
    <x v="0"/>
    <s v="284"/>
    <s v="Not Recorded"/>
    <s v="Andrea James"/>
    <s v="Stafford"/>
    <s v="Stafford"/>
    <s v="NT"/>
    <x v="180"/>
    <x v="4"/>
    <s v="Lot 3"/>
    <s v="Emergency Procedure_x000a_Locality: Stafford_x000a_Pattern: 5 hours per week – 1 hour per day Monday to Friday_x000a_Total = 33hrs"/>
    <d v="2019-10-17T00:00:00"/>
    <d v="1899-12-30T09:00:00"/>
    <d v="2019-10-18T00:00:00"/>
    <d v="1899-12-30T23:59:00"/>
    <x v="1"/>
    <x v="127"/>
    <d v="2019-12-20T00:00:00"/>
    <d v="2019-11-07T00:00:00"/>
    <d v="2019-12-20T00:00:00"/>
    <d v="2019-11-04T00:00:00"/>
    <d v="2019-11-04T00:00:00"/>
    <n v="1600"/>
    <x v="16"/>
    <s v="South Park Studios _x000a_88 Peterborough Road _x000a_London _x000a_SW6 3HH"/>
    <n v="223617075"/>
    <s v="Lot 3"/>
    <m/>
    <m/>
    <s v="Yes"/>
    <n v="3"/>
    <d v="2019-11-04T00:00:00"/>
    <d v="2019-11-07T00:00:00"/>
    <d v="2019-12-20T00:00:00"/>
    <n v="50"/>
    <s v="Ext 1 06/01/20 to 14/02/20_x000a_£1,500.00_x000a__x000a_Ext 2 24/02/20 to 17/07/20_x000a_£4,500.00"/>
    <s v="Terminated 15/04/20"/>
    <s v="Yes"/>
    <s v="Yes"/>
    <s v="Yes"/>
    <s v="Yes"/>
    <s v="Yes"/>
  </r>
  <r>
    <x v="0"/>
    <s v="285"/>
    <s v="Not Recorded"/>
    <s v="Vici Lambert-Smith"/>
    <s v="East Staffs"/>
    <s v="Burton-upon-Trent"/>
    <s v="VA"/>
    <x v="181"/>
    <x v="4"/>
    <s v="Lot 2"/>
    <s v="Standard Procedure_x000a_Locality: Burton_x000a_Pattern: 10 hours per week – 2 hours per day Monday to Friday_x000a_Total = 290hrs "/>
    <d v="2019-10-21T00:00:00"/>
    <d v="1899-12-30T15:50:00"/>
    <d v="2019-10-28T00:00:00"/>
    <d v="1899-12-30T23:59:00"/>
    <x v="0"/>
    <x v="134"/>
    <m/>
    <m/>
    <m/>
    <m/>
    <m/>
    <m/>
    <x v="0"/>
    <s v="Select Supplier"/>
    <s v="Select Supplier"/>
    <s v="Lot 2"/>
    <m/>
    <m/>
    <s v="Select Supplier"/>
    <m/>
    <m/>
    <d v="1899-12-30T00:00:00"/>
    <d v="1899-12-30T00:00:00"/>
    <m/>
    <m/>
    <m/>
    <s v="N/A"/>
    <m/>
    <m/>
    <m/>
    <m/>
  </r>
  <r>
    <x v="1"/>
    <s v="286"/>
    <s v="Not Recorded"/>
    <s v="Lisa Wood"/>
    <s v="Newcastle"/>
    <s v="Newcastle Under Lyme"/>
    <s v="CW"/>
    <x v="182"/>
    <x v="4"/>
    <s v="Lot 1"/>
    <s v="Standard Procedure_x000a_Locality: Newcastle Under Lyme_x000a_Pattern: Full time education up to 25 hours_x000a_Total = 290hrs "/>
    <d v="2019-10-22T00:00:00"/>
    <d v="1899-12-30T11:56:00"/>
    <d v="2019-10-29T00:00:00"/>
    <d v="1899-12-30T23:59:00"/>
    <x v="2"/>
    <x v="78"/>
    <m/>
    <m/>
    <m/>
    <m/>
    <m/>
    <m/>
    <x v="0"/>
    <s v="Select Supplier"/>
    <s v="Select Supplier"/>
    <s v="Lot 1"/>
    <m/>
    <m/>
    <s v="Select Supplier"/>
    <m/>
    <m/>
    <d v="1899-12-30T00:00:00"/>
    <d v="1899-12-30T00:00:00"/>
    <m/>
    <m/>
    <m/>
    <s v="N/A"/>
    <m/>
    <m/>
    <m/>
    <m/>
  </r>
  <r>
    <x v="0"/>
    <s v="287"/>
    <s v="Not Recorded"/>
    <s v="Vici Lambert-Smith"/>
    <s v="East Staffs and Tamworth (Burton)"/>
    <s v="East Staffs and Tamworth (Burton)"/>
    <s v="JP"/>
    <x v="183"/>
    <x v="5"/>
    <s v="Lot 3"/>
    <s v="Standard Procedure_x000a_Locality: East Staffs and Tamworth (Burton)_x000a_Pattern: 10 hours per week over 5 days per week over 29 week = 290 hours"/>
    <d v="2019-10-22T00:00:00"/>
    <d v="1899-12-30T16:30:00"/>
    <d v="2019-10-29T00:00:00"/>
    <d v="1899-12-30T23:59:00"/>
    <x v="0"/>
    <x v="133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m/>
    <m/>
    <m/>
    <m/>
  </r>
  <r>
    <x v="1"/>
    <s v="288"/>
    <s v="Not Recorded"/>
    <s v="Bridget Thompson"/>
    <s v="Uttoxeter"/>
    <s v="Uttoxeter"/>
    <s v="JP"/>
    <x v="184"/>
    <x v="4"/>
    <s v="Lot 3"/>
    <s v="Standard Procedure_x000a_Locality: Uttoxeter_x000a_Pattern: 2 hours a week for 19 weeks = 38 hours "/>
    <d v="2019-10-25T00:00:00"/>
    <d v="1899-12-30T12:20:00"/>
    <d v="2019-11-01T00:00:00"/>
    <d v="1899-12-30T23:59:00"/>
    <x v="1"/>
    <x v="135"/>
    <d v="2020-04-30T00:00:00"/>
    <d v="2019-11-18T00:00:00"/>
    <d v="2020-04-30T00:00:00"/>
    <d v="2019-11-11T00:00:00"/>
    <d v="2019-11-11T00:00:00"/>
    <n v="1700"/>
    <x v="16"/>
    <s v="South Park Studios _x000a_88 Peterborough Road _x000a_London _x000a_SW6 3HH"/>
    <n v="223617075"/>
    <s v="Lot 3"/>
    <m/>
    <m/>
    <s v="Yes"/>
    <n v="3"/>
    <d v="2019-11-11T00:00:00"/>
    <d v="2019-11-18T00:00:00"/>
    <d v="2020-04-30T00:00:00"/>
    <n v="50"/>
    <m/>
    <s v="Terminated 13/03/20"/>
    <s v="Yes"/>
    <s v="Yes"/>
    <s v="Yes"/>
    <s v="Yes"/>
    <s v="Yes"/>
  </r>
  <r>
    <x v="0"/>
    <s v="289"/>
    <s v="Not Recorded"/>
    <s v="Millicent Bourne "/>
    <s v="Newcastle"/>
    <s v="Newcastle/Stoke"/>
    <s v="CW"/>
    <x v="185"/>
    <x v="4"/>
    <s v="Lot 3"/>
    <s v="Standard Procedure_x000a_Locality: Newcastle_x000a_Pattern: 10 hours per week for 6 weeks = 60 hours "/>
    <d v="2019-10-28T00:00:00"/>
    <d v="1899-12-30T09:40:00"/>
    <d v="2019-11-04T00:00:00"/>
    <d v="1899-12-30T23:59:00"/>
    <x v="1"/>
    <x v="135"/>
    <d v="2019-12-20T00:00:00"/>
    <d v="2019-11-18T00:00:00"/>
    <d v="2019-12-20T00:00:00"/>
    <d v="2019-11-18T00:00:00"/>
    <d v="2019-12-09T00:00:00"/>
    <n v="3250"/>
    <x v="3"/>
    <s v="Dean Row Court  _x000a_Summerfields Village Centre _x000a_Dean Row Road  _x000a_Wilmslow _x000a_SK9 2TB"/>
    <n v="235030744"/>
    <s v="Lot 3"/>
    <m/>
    <m/>
    <s v="Yes"/>
    <n v="1"/>
    <d v="2019-11-15T00:00:00"/>
    <d v="2019-11-18T00:00:00"/>
    <d v="2019-12-20T00:00:00"/>
    <n v="50"/>
    <m/>
    <m/>
    <s v="Yes"/>
    <s v="Yes"/>
    <s v="Yes"/>
    <s v="Yes"/>
    <s v="Yes "/>
  </r>
  <r>
    <x v="1"/>
    <s v="290"/>
    <s v="Not Recorded"/>
    <s v="Lisa Bullock"/>
    <s v="Lichfield"/>
    <s v="Lichfield"/>
    <s v="JP"/>
    <x v="186"/>
    <x v="4"/>
    <s v="Lot 3"/>
    <s v="Standard Procedure_x000a_Locality: Lichfield_x000a_Pattern: 5 hours per week for 27 weeks = 135 hours "/>
    <d v="2019-10-28T00:00:00"/>
    <d v="1899-12-30T14:45:00"/>
    <d v="2019-11-04T00:00:00"/>
    <d v="1899-12-30T23:59:00"/>
    <x v="1"/>
    <x v="136"/>
    <d v="2020-06-26T00:00:00"/>
    <d v="2019-11-25T00:00:00"/>
    <d v="2020-06-26T00:00:00"/>
    <d v="2019-11-18T00:00:00"/>
    <d v="2019-10-18T00:00:00"/>
    <n v="5950"/>
    <x v="16"/>
    <s v="South Park Studios _x000a_88 Peterborough Road _x000a_London _x000a_SW6 3HH"/>
    <n v="223617075"/>
    <s v="Lot 3"/>
    <m/>
    <m/>
    <s v="Yes"/>
    <n v="4"/>
    <d v="2019-11-18T00:00:00"/>
    <d v="2019-11-25T00:00:00"/>
    <d v="2020-06-26T00:00:00"/>
    <n v="50"/>
    <m/>
    <m/>
    <s v="Yes"/>
    <s v="Yes"/>
    <s v="Yes"/>
    <s v="Yes"/>
    <s v="Yes"/>
  </r>
  <r>
    <x v="0"/>
    <s v="291"/>
    <s v="Not Recorded"/>
    <s v="Ann Whorwood"/>
    <s v="Burton-upon-Trent"/>
    <s v="Burton-upon-Trent"/>
    <s v="NT"/>
    <x v="187"/>
    <x v="5"/>
    <s v="Lot 3"/>
    <s v="Standard Procedure_x000a_Locality: Burton_x000a_Pattern: Up to a maximum of 2 hours per day for up to a maximum of 5 days per week for a maximum of 5 weeks. Maximum number of hours = 50 Hours"/>
    <d v="2019-10-28T00:00:00"/>
    <d v="1899-12-30T17:00:00"/>
    <d v="2019-11-04T00:00:00"/>
    <d v="1899-12-30T23:59:00"/>
    <x v="1"/>
    <x v="136"/>
    <d v="2019-12-13T00:00:00"/>
    <d v="2019-11-25T00:00:00"/>
    <d v="2019-12-13T00:00:00"/>
    <d v="2019-11-22T00:00:00"/>
    <d v="2019-11-25T00:00:00"/>
    <n v="1500"/>
    <x v="16"/>
    <s v="South Park Studios _x000a_88 Peterborough Road _x000a_London _x000a_SW6 3HH"/>
    <n v="223617075"/>
    <s v="Lot 3"/>
    <s v="No"/>
    <s v="No"/>
    <s v="Yes"/>
    <n v="2"/>
    <d v="2019-11-22T00:00:00"/>
    <d v="2019-11-25T00:00:00"/>
    <d v="2019-12-13T00:00:00"/>
    <n v="50"/>
    <s v="Ext 1 29/01/20 to 14/02/20_x000a_£1,300.00_x000a__x000a_Ext 2 02/03/20 to 17/07/20_x000a_£8,400.00_x000a__x000a_Ext 3 02/11/20 to 12/02/21_x000a_£3,900.00_x000a__x000a_Ext 4 22/02/21 to 28/05/21_x000a_£3,600.00_x000a__x000a_Ext 5 29/05/21 to 21/07/21_x000a_£2,000.00"/>
    <s v="V1 02/09/2020 to 23/10/2020_x000a_£2,400.00 reduced to 6hrs a wk_x000a__x000a_Terminated 19/07/2021"/>
    <s v="Yes"/>
    <s v="Yes"/>
    <s v="Yes"/>
    <s v="Yes"/>
    <s v="Yes"/>
  </r>
  <r>
    <x v="1"/>
    <s v="292"/>
    <m/>
    <s v="Karen Armitt"/>
    <s v="Stafford"/>
    <s v="Stafford"/>
    <s v="JP"/>
    <x v="188"/>
    <x v="0"/>
    <s v="Lot 3"/>
    <s v="Standard Procedure_x000a_Locality: Stafford_x000a_Pattern: Up to 2 hours per day for 5 days per week for 6 weeks Maximum number of hours = 60 Hours"/>
    <d v="2019-10-30T00:00:00"/>
    <d v="1899-12-30T11:00:00"/>
    <d v="2019-11-06T00:00:00"/>
    <d v="1899-12-30T23:59:00"/>
    <x v="1"/>
    <x v="137"/>
    <d v="2019-12-20T00:00:00"/>
    <d v="2019-11-13T00:00:00"/>
    <d v="2019-12-20T00:00:00"/>
    <d v="2019-11-12T00:00:00"/>
    <d v="2019-11-13T00:00:00"/>
    <n v="2800"/>
    <x v="16"/>
    <s v="South Park Studios _x000a_88 Peterborough Road _x000a_London _x000a_SW6 3HH"/>
    <n v="223617075"/>
    <s v="Lot 3"/>
    <m/>
    <m/>
    <s v="Yes"/>
    <n v="4"/>
    <d v="2019-11-12T00:00:00"/>
    <d v="2019-11-13T00:00:00"/>
    <d v="2019-12-20T00:00:00"/>
    <n v="50"/>
    <s v="Ext 1 06/01/20 to 03/04/20_x000a_£6,000.00"/>
    <s v="Terminated 06/12/2019"/>
    <s v="Yes"/>
    <s v="Yes"/>
    <s v="Yes"/>
    <s v="Yes"/>
    <s v="Yes"/>
  </r>
  <r>
    <x v="0"/>
    <s v="293"/>
    <s v="29/10/19"/>
    <s v="Lucy Morris"/>
    <s v="Stafford"/>
    <s v="Stafford"/>
    <s v="CW"/>
    <x v="135"/>
    <x v="0"/>
    <s v="Lot 1"/>
    <s v="Standard Procedure_x000a_Locality: Stafford_x000a_Pattern: up to 37.5 hours per week over  5 days  "/>
    <d v="2019-11-01T00:00:00"/>
    <d v="1899-12-30T14:53:00"/>
    <d v="2019-11-08T00:00:00"/>
    <d v="1899-12-30T23:59:00"/>
    <x v="0"/>
    <x v="21"/>
    <m/>
    <m/>
    <m/>
    <m/>
    <m/>
    <m/>
    <x v="0"/>
    <s v="Select Supplier"/>
    <s v="Select Supplier"/>
    <s v="Lot 1"/>
    <m/>
    <m/>
    <s v="Select Supplier"/>
    <m/>
    <m/>
    <d v="1899-12-30T00:00:00"/>
    <d v="1899-12-30T00:00:00"/>
    <m/>
    <m/>
    <m/>
    <s v="N/A"/>
    <m/>
    <m/>
    <m/>
    <m/>
  </r>
  <r>
    <x v="1"/>
    <s v="294"/>
    <s v="01/11/2019"/>
    <s v="Lisa Wood"/>
    <s v="Newcastle"/>
    <s v="Newcastle Under Lyme"/>
    <s v="CW"/>
    <x v="182"/>
    <x v="4"/>
    <s v="Lot 1"/>
    <s v="Standard Procedure_x000a_Locality: Newcastle Under Lyme_x000a_Pattern: Full time education up to 25 hours_x000a_Total = 290hrs "/>
    <d v="2019-11-01T00:00:00"/>
    <d v="1899-12-30T10:22:00"/>
    <d v="2019-11-08T00:00:00"/>
    <d v="1899-12-30T23:59:00"/>
    <x v="0"/>
    <x v="80"/>
    <m/>
    <m/>
    <m/>
    <m/>
    <m/>
    <m/>
    <x v="0"/>
    <s v="Select Supplier"/>
    <s v="Select Supplier"/>
    <s v="Lot 1"/>
    <m/>
    <m/>
    <s v="Select Supplier"/>
    <m/>
    <m/>
    <d v="1899-12-30T00:00:00"/>
    <d v="1899-12-30T00:00:00"/>
    <m/>
    <m/>
    <m/>
    <s v="N/A"/>
    <m/>
    <m/>
    <m/>
    <m/>
  </r>
  <r>
    <x v="0"/>
    <s v="295"/>
    <s v="1/11/19"/>
    <s v="Andrea James"/>
    <s v="Stafford"/>
    <s v="Stafford"/>
    <s v="MB"/>
    <x v="189"/>
    <x v="4"/>
    <s v="Lot 3"/>
    <s v="Standard Emergency_x000a_Locality: Stafford_x000a_Pattern: 5 hours per week, 1 day a week M-F for 30 weeksTotal = 150 hours"/>
    <d v="2019-11-04T00:00:00"/>
    <d v="1899-12-30T12:58:00"/>
    <d v="2019-11-04T00:00:00"/>
    <d v="1899-12-30T23:59:00"/>
    <x v="1"/>
    <x v="135"/>
    <d v="2020-07-17T00:00:00"/>
    <d v="2019-11-26T00:00:00"/>
    <d v="2020-06-26T00:00:00"/>
    <d v="2019-11-25T00:00:00"/>
    <d v="2019-11-27T00:00:00"/>
    <n v="6150"/>
    <x v="16"/>
    <s v="South Park Studios _x000a_88 Peterborough Road _x000a_London _x000a_SW6 3HH"/>
    <n v="223617075"/>
    <s v="Lot 3"/>
    <m/>
    <m/>
    <s v="Yes"/>
    <n v="3"/>
    <d v="2019-11-25T00:00:00"/>
    <d v="2019-11-26T00:00:00"/>
    <d v="2020-06-26T00:00:00"/>
    <n v="50"/>
    <m/>
    <m/>
    <s v="Yes"/>
    <s v="Yes"/>
    <s v="Yes"/>
    <s v="Yes"/>
    <s v="Yes"/>
  </r>
  <r>
    <x v="0"/>
    <s v="296"/>
    <m/>
    <s v="Ann Whorwood"/>
    <s v="East Staffs"/>
    <s v="East Staffs"/>
    <s v="CW"/>
    <x v="173"/>
    <x v="5"/>
    <s v="Lot 2"/>
    <s v="Emergency Procedure  Locality:Burton on Trent Pattern: 5 hours per week,  for 5 weeksTotal = 25 hours"/>
    <d v="2019-11-04T00:00:00"/>
    <d v="1899-12-30T15:19:00"/>
    <d v="2019-11-05T00:00:00"/>
    <d v="1899-12-30T23:59:00"/>
    <x v="0"/>
    <x v="21"/>
    <m/>
    <m/>
    <m/>
    <m/>
    <m/>
    <m/>
    <x v="0"/>
    <s v="Select Supplier"/>
    <s v="Select Supplier"/>
    <s v="Lot 2"/>
    <m/>
    <m/>
    <s v="Select Supplier"/>
    <m/>
    <m/>
    <d v="1899-12-30T00:00:00"/>
    <d v="1899-12-30T00:00:00"/>
    <m/>
    <m/>
    <m/>
    <s v="N/A"/>
    <m/>
    <m/>
    <m/>
    <m/>
  </r>
  <r>
    <x v="5"/>
    <s v="297"/>
    <m/>
    <s v="Helen Smith"/>
    <s v="Stafford"/>
    <s v="Stafford"/>
    <s v="MB"/>
    <x v="133"/>
    <x v="4"/>
    <s v="Lot 4"/>
    <s v="Standard Procedure_x000a_Locality: Stafford_x000a_Pattern: 2 days per week 2 hours total of 20 hours"/>
    <d v="2019-11-05T00:00:00"/>
    <d v="1899-12-30T11:06:00"/>
    <d v="2019-11-12T00:00:00"/>
    <d v="1899-12-30T23:59:00"/>
    <x v="1"/>
    <x v="135"/>
    <d v="2019-12-20T00:00:00"/>
    <d v="2019-11-26T00:00:00"/>
    <d v="2019-12-20T00:00:00"/>
    <d v="2019-11-25T00:00:00"/>
    <d v="2019-11-27T00:00:00"/>
    <n v="752"/>
    <x v="18"/>
    <s v="Chuckle House_x000a_Unit 10_x000a_Stone Enterprise Park_x000a_Emerald Way_x000a_Stone_x000a_ST15 0SR"/>
    <s v="N/A"/>
    <s v="Lot 4"/>
    <m/>
    <m/>
    <s v="Yes"/>
    <n v="1"/>
    <d v="2019-11-25T00:00:00"/>
    <d v="2019-11-26T00:00:00"/>
    <d v="2019-12-20T00:00:00"/>
    <n v="47"/>
    <s v="Ext 1 06/01/20 to 14/02 20_x000a_£1,128.00_x000a__x000a_Ext 2 24/02/20 to 22/05/20_x000a_£2,068.00_x000a__x000a_Ext 3 01/06/20 to 17/07/20_x000a_£1,316.00"/>
    <m/>
    <s v="Yes"/>
    <s v="Yes"/>
    <s v="Yes"/>
    <s v="Yes"/>
    <s v="Yes"/>
  </r>
  <r>
    <x v="0"/>
    <s v="298"/>
    <s v="08/11/2019"/>
    <s v="Vici Lambert-Smith"/>
    <s v="East Staffs "/>
    <s v="Burton-upon-Trent"/>
    <s v="VA"/>
    <x v="190"/>
    <x v="4"/>
    <s v="Lot 3"/>
    <s v="Standard Procedure_x000a_Locality: Burton_x000a_Pattern: 2 hours per day, for 5 days_x000a_Total = 90 hours"/>
    <d v="2019-11-11T00:00:00"/>
    <d v="1899-12-30T11:20:00"/>
    <d v="2019-11-18T00:00:00"/>
    <d v="1899-12-30T23:59:00"/>
    <x v="1"/>
    <x v="135"/>
    <d v="2020-02-21T00:00:00"/>
    <d v="2019-12-02T00:00:00"/>
    <d v="2020-02-21T00:00:00"/>
    <d v="2019-12-02T00:00:00"/>
    <d v="2019-12-02T00:00:00"/>
    <n v="5000"/>
    <x v="16"/>
    <s v="South Park Studios _x000a_88 Peterborough Road _x000a_London _x000a_SW6 3HH"/>
    <n v="223617075"/>
    <s v="Lot 3"/>
    <m/>
    <m/>
    <s v="Yes"/>
    <n v="2"/>
    <d v="2019-12-02T00:00:00"/>
    <d v="2019-12-02T00:00:00"/>
    <d v="2020-02-21T00:00:00"/>
    <n v="50"/>
    <m/>
    <s v="Terminated 31/01/2020"/>
    <s v="Yes"/>
    <s v="Yes"/>
    <s v="Yes"/>
    <s v="Yes"/>
    <s v="Yes "/>
  </r>
  <r>
    <x v="1"/>
    <s v="299"/>
    <m/>
    <s v="Lisa Wood"/>
    <s v="Newcastle"/>
    <s v="Newcastle"/>
    <s v="JP"/>
    <x v="191"/>
    <x v="4"/>
    <s v="Lot 3"/>
    <s v="Standard Procedure_x000a_Locality: Newcaslte Under Lyme_x000a_Pattern: 2 hours per day, for 5 days_x000a_Total = 40 hours"/>
    <d v="2019-11-13T00:00:00"/>
    <d v="1899-12-30T09:30:00"/>
    <d v="2019-11-20T00:00:00"/>
    <d v="1899-12-30T23:59:00"/>
    <x v="1"/>
    <x v="138"/>
    <d v="2020-02-14T00:00:00"/>
    <d v="2019-12-02T00:00:00"/>
    <d v="2020-02-14T00:00:00"/>
    <d v="2019-11-28T00:00:00"/>
    <d v="2019-11-28T00:00:00"/>
    <n v="4500"/>
    <x v="16"/>
    <s v="South Park Studios _x000a_88 Peterborough Road _x000a_London _x000a_SW6 3HH"/>
    <n v="223617075"/>
    <s v="Lot 3"/>
    <m/>
    <m/>
    <s v="Yes"/>
    <n v="3"/>
    <d v="2019-11-28T00:00:00"/>
    <d v="2019-12-02T00:00:00"/>
    <d v="2020-02-14T00:00:00"/>
    <n v="50"/>
    <m/>
    <s v="Terminated 31/01/2020"/>
    <s v="Yes"/>
    <s v="Yes"/>
    <s v="Yes"/>
    <s v="Yes"/>
    <s v="Yes"/>
  </r>
  <r>
    <x v="0"/>
    <s v="300"/>
    <s v="12/11/2019"/>
    <s v="Vici Lambert-Smith"/>
    <s v="East Staffs"/>
    <s v="Burton-upon-Trent"/>
    <s v="CW"/>
    <x v="192"/>
    <x v="4"/>
    <s v="Lot 3"/>
    <s v="Standard Procedure_x000a_Locality: Burton/Tamworth_x000a_Pattern: up to 10 hours per week _x000a_Total = 290 hours"/>
    <d v="2019-11-14T00:00:00"/>
    <d v="1899-12-30T14:10:00"/>
    <d v="2019-11-21T00:00:00"/>
    <d v="1899-12-30T23:59:00"/>
    <x v="1"/>
    <x v="138"/>
    <d v="2019-11-25T00:00:00"/>
    <d v="2019-12-06T00:00:00"/>
    <d v="2020-06-26T00:00:00"/>
    <d v="2019-11-29T00:00:00"/>
    <d v="2019-11-28T00:00:00"/>
    <n v="6000"/>
    <x v="5"/>
    <s v="1 Greenvale Close  _x000a_Burton on Trent  _x000a_Staffordshire  _x000a_DE15 9HJ"/>
    <s v="N/A"/>
    <s v="Lot 3"/>
    <m/>
    <m/>
    <s v="Yes"/>
    <n v="4"/>
    <d v="2019-11-28T00:00:00"/>
    <d v="2019-12-06T00:00:00"/>
    <d v="2020-06-26T00:00:00"/>
    <n v="50"/>
    <m/>
    <m/>
    <s v="Yes"/>
    <s v="Yes"/>
    <s v="Yes"/>
    <s v="Yes"/>
    <s v="Yes"/>
  </r>
  <r>
    <x v="2"/>
    <m/>
    <m/>
    <m/>
    <s v="East Staffs"/>
    <s v="Burton-upon-Trent"/>
    <s v="CW"/>
    <x v="192"/>
    <x v="4"/>
    <s v="Lot 3"/>
    <s v="Standard Procedure_x000a_Locality: Burton/Tamworth_x000a_Pattern: up to 10 hours per week _x000a_Total = 290 hours"/>
    <d v="2019-11-14T00:00:00"/>
    <d v="1899-12-30T14:10:00"/>
    <d v="2019-11-21T00:00:00"/>
    <d v="1899-12-30T23:59:00"/>
    <x v="1"/>
    <x v="21"/>
    <m/>
    <d v="2019-12-02T00:00:00"/>
    <d v="2020-06-26T00:00:00"/>
    <d v="2019-11-29T00:00:00"/>
    <d v="2019-11-29T00:00:00"/>
    <n v="11400"/>
    <x v="3"/>
    <s v="Dean Row Court  _x000a_Summerfields Village Centre _x000a_Dean Row Road  _x000a_Wilmslow _x000a_SK9 2TB"/>
    <n v="235030744"/>
    <s v="Lot 3"/>
    <m/>
    <m/>
    <s v="Yes"/>
    <m/>
    <d v="2019-11-28T00:00:00"/>
    <d v="2019-12-02T00:00:00"/>
    <d v="2020-06-26T00:00:00"/>
    <n v="60"/>
    <m/>
    <s v="NT&amp;AS terminated 21/04/20 as yp not engaging "/>
    <s v="Yes"/>
    <s v="Yes"/>
    <s v="Yes"/>
    <s v="Yes"/>
    <s v="Yes"/>
  </r>
  <r>
    <x v="0"/>
    <s v="301"/>
    <s v="12/11/2019"/>
    <s v="Julie Holmes "/>
    <s v="Newcastle/Moorlands "/>
    <s v="Newcastle/Moorlands"/>
    <s v="VA"/>
    <x v="193"/>
    <x v="4"/>
    <s v="Lot 3"/>
    <s v="Emergency Procedure_x000a_Locality: Newcastle/Moorlands_x000a_Pattern: 5hrs per day, 10hrs pw _x000a_Total = 675 hours"/>
    <d v="2019-11-14T00:00:00"/>
    <d v="1899-12-30T14:00:00"/>
    <d v="2019-10-15T00:00:00"/>
    <d v="1899-12-30T23:59:00"/>
    <x v="0"/>
    <x v="139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m/>
    <m/>
    <m/>
    <m/>
  </r>
  <r>
    <x v="1"/>
    <s v="302"/>
    <s v="15/11/2019"/>
    <s v="Lisa Wood"/>
    <m/>
    <s v="Leek"/>
    <s v="VA"/>
    <x v="194"/>
    <x v="4"/>
    <s v="Lot 3"/>
    <s v="Standard Procedure_x000a_Locality: Newcastle/Moorlands_x000a_Pattern: 5hrs per day, 10hrs pw _x000a_Total = 675 hours"/>
    <d v="2019-11-20T00:00:00"/>
    <d v="1899-12-30T12:10:00"/>
    <d v="2019-11-27T00:00:00"/>
    <d v="1899-12-30T23:59:00"/>
    <x v="1"/>
    <x v="138"/>
    <d v="2020-04-03T00:00:00"/>
    <d v="2019-12-16T00:00:00"/>
    <d v="2020-04-03T00:00:00"/>
    <d v="2019-12-12T00:00:00"/>
    <d v="2019-12-12T00:00:00"/>
    <n v="6500"/>
    <x v="16"/>
    <s v="South Park Studios _x000a_88 Peterborough Road _x000a_London _x000a_SW6 3HH"/>
    <n v="223617075"/>
    <s v="Lot 3"/>
    <m/>
    <m/>
    <s v="Yes"/>
    <n v="2"/>
    <d v="2019-12-12T00:00:00"/>
    <d v="2019-12-16T00:00:00"/>
    <d v="2020-04-03T00:00:00"/>
    <n v="50"/>
    <s v="Ext 1 20/04/2020 to 30/06/2020_x000a_£4,100.00_x000a__x000a_Ext 2 01/07/20 to 17/07/20_x000a_£1,300.00"/>
    <m/>
    <s v="Yes"/>
    <s v="Yes"/>
    <s v="Yes"/>
    <s v="Yes"/>
    <s v="Yes"/>
  </r>
  <r>
    <x v="0"/>
    <s v="303"/>
    <m/>
    <s v="Andrea James"/>
    <s v="Stafford and South"/>
    <s v="Stafford and South"/>
    <s v="JP"/>
    <x v="195"/>
    <x v="5"/>
    <s v="Lot 3"/>
    <s v="Emergency Procedure_x000a_Locality: Stafford and South_x000a_Pattern: 5 hours per week, 1 hour per day for first 3 weeks rising to 10 hours per week for 6 weeks_x000a_Total = 75 hours"/>
    <d v="2019-11-18T00:00:00"/>
    <d v="1899-12-30T12:00:00"/>
    <d v="2019-11-19T00:00:00"/>
    <d v="1899-12-30T23:59:00"/>
    <x v="1"/>
    <x v="140"/>
    <d v="2020-02-14T00:00:00"/>
    <d v="2019-12-09T00:00:00"/>
    <d v="2020-02-14T00:00:00"/>
    <d v="2019-12-04T00:00:00"/>
    <m/>
    <n v="3250"/>
    <x v="16"/>
    <s v="South Park Studios _x000a_88 Peterborough Road _x000a_London _x000a_SW6 3HH"/>
    <n v="223617075"/>
    <s v="Lot 3"/>
    <s v="No"/>
    <s v="No"/>
    <s v="Yes"/>
    <n v="2"/>
    <d v="2019-12-04T00:00:00"/>
    <d v="2019-12-09T00:00:00"/>
    <d v="2020-02-14T00:00:00"/>
    <n v="50"/>
    <m/>
    <s v="Terminated 20/02/20"/>
    <s v="Yes"/>
    <s v="Yes"/>
    <s v="Yes"/>
    <s v="Yes"/>
    <s v="Yes"/>
  </r>
  <r>
    <x v="0"/>
    <s v="304"/>
    <s v="18/11/2019"/>
    <s v="Claire Gardner"/>
    <s v="Alton"/>
    <s v="Alton "/>
    <s v="VA"/>
    <x v="196"/>
    <x v="4"/>
    <s v="Lot 3"/>
    <s v="Emergency Procedure_x000a_Locality: Alton_x000a_Pattern: 5 hours per week, 10 hours per week"/>
    <d v="2019-11-18T00:00:00"/>
    <d v="1899-12-30T15:45:00"/>
    <d v="2019-11-19T00:00:00"/>
    <d v="1899-12-30T23:59:00"/>
    <x v="0"/>
    <x v="80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m/>
    <m/>
    <m/>
    <m/>
  </r>
  <r>
    <x v="0"/>
    <s v="305"/>
    <s v="19/11/2019"/>
    <s v="Nicole Hogan "/>
    <s v="Stafford"/>
    <m/>
    <s v="VA"/>
    <x v="104"/>
    <x v="4"/>
    <s v="Lot 4"/>
    <s v="Standard Procedure_x000a_Locality: Stafford_x000a_Pattern: 5 hours per month over 8 month contract_x000a_Total: 40hrs "/>
    <d v="2019-11-19T00:00:00"/>
    <d v="1899-12-30T10:26:00"/>
    <d v="2019-11-26T00:00:00"/>
    <d v="1899-12-30T23:59:00"/>
    <x v="1"/>
    <x v="141"/>
    <d v="2020-07-17T00:00:00"/>
    <d v="2020-12-16T00:00:00"/>
    <d v="2020-07-17T00:00:00"/>
    <d v="2019-12-12T00:00:00"/>
    <d v="2019-12-12T00:00:00"/>
    <n v="3500"/>
    <x v="16"/>
    <s v="South Park Studios _x000a_88 Peterborough Road _x000a_London _x000a_SW6 3HH"/>
    <n v="223617075"/>
    <s v="Lot 4"/>
    <m/>
    <m/>
    <s v="Yes"/>
    <n v="1"/>
    <d v="2019-12-12T00:00:00"/>
    <d v="2020-12-16T00:00:00"/>
    <d v="2020-07-17T00:00:00"/>
    <n v="100"/>
    <m/>
    <m/>
    <s v="Yes"/>
    <s v="Yes"/>
    <s v="Yes"/>
    <s v="Yes"/>
    <s v="Yes"/>
  </r>
  <r>
    <x v="0"/>
    <s v="306"/>
    <m/>
    <s v="Julie Holmes"/>
    <s v="Newcastle/Moorlands "/>
    <s v="Newcastle/Moorlands"/>
    <s v="CW"/>
    <x v="197"/>
    <x v="4"/>
    <s v="Lot 1"/>
    <s v="Standard Procedure_x000a_Locality: Newcastle/Moorlands_x000a_Pattern: 5 hours per day_x000a_Total: 675hrs "/>
    <d v="2019-11-19T00:00:00"/>
    <d v="1899-12-30T15:26:00"/>
    <d v="2019-11-26T00:00:00"/>
    <d v="1899-12-30T23:59:00"/>
    <x v="0"/>
    <x v="21"/>
    <m/>
    <m/>
    <m/>
    <m/>
    <m/>
    <m/>
    <x v="0"/>
    <s v="Select Supplier"/>
    <s v="Select Supplier"/>
    <s v="Lot 1"/>
    <m/>
    <m/>
    <s v="Select Supplier"/>
    <m/>
    <m/>
    <d v="1899-12-30T00:00:00"/>
    <d v="1899-12-30T00:00:00"/>
    <m/>
    <m/>
    <m/>
    <s v="N/A"/>
    <m/>
    <m/>
    <m/>
    <m/>
  </r>
  <r>
    <x v="0"/>
    <s v="307"/>
    <m/>
    <s v="Helen Smith"/>
    <s v="Stafford"/>
    <s v="Stafford"/>
    <s v="JP"/>
    <x v="198"/>
    <x v="4"/>
    <s v="Lot 3"/>
    <s v="Standard Procedure_x000a_Locality: Stafford_x000a_Pattern: 4 hours a week, 2 hours a day_x000a_Total: 76 hours"/>
    <d v="2019-11-21T00:00:00"/>
    <d v="1899-12-30T10:00:00"/>
    <d v="2019-11-28T00:00:00"/>
    <d v="1899-12-30T23:59:00"/>
    <x v="1"/>
    <x v="141"/>
    <d v="2020-05-22T00:00:00"/>
    <d v="2019-12-16T00:00:00"/>
    <d v="2020-05-22T00:00:00"/>
    <d v="2019-12-11T00:00:00"/>
    <d v="2019-12-11T00:00:00"/>
    <n v="3600"/>
    <x v="16"/>
    <s v="South Park Studios _x000a_88 Peterborough Road _x000a_London _x000a_SW6 3HH"/>
    <n v="223617075"/>
    <s v="Lot 3"/>
    <m/>
    <m/>
    <s v="Yes"/>
    <n v="2"/>
    <d v="2019-12-16T00:00:00"/>
    <d v="2019-12-16T00:00:00"/>
    <d v="2020-05-22T00:00:00"/>
    <n v="50"/>
    <m/>
    <s v="Terminated 11/05/2020"/>
    <s v="Yes"/>
    <s v="Yes"/>
    <s v="Yes"/>
    <s v="Yes"/>
    <s v="Yes "/>
  </r>
  <r>
    <x v="0"/>
    <s v="308"/>
    <s v="25/11/2019"/>
    <s v="Claire Gardner"/>
    <s v="Moorlands"/>
    <s v="Alton "/>
    <s v="MB"/>
    <x v="199"/>
    <x v="4"/>
    <s v="Lot 3"/>
    <s v="Standard Emergency_x000a_Locality: Alton_x000a_Pattern: 10 hours per week, 2 hours a day, mon-fri_x000a_Total: 30 hours"/>
    <d v="2019-11-25T00:00:00"/>
    <d v="1899-12-30T16:33:00"/>
    <d v="2019-11-26T00:00:00"/>
    <d v="1899-12-30T23:59:00"/>
    <x v="1"/>
    <x v="138"/>
    <d v="2020-01-06T00:00:00"/>
    <d v="2019-12-09T00:00:00"/>
    <d v="2020-02-14T00:00:00"/>
    <d v="2019-12-10T00:00:00"/>
    <d v="2019-12-12T00:00:00"/>
    <n v="3600"/>
    <x v="16"/>
    <s v="South Park Studios _x000a_88 Peterborough Road _x000a_London _x000a_SW6 3HH"/>
    <n v="223617075"/>
    <s v="Lot 3"/>
    <m/>
    <m/>
    <s v="Yes"/>
    <n v="3"/>
    <d v="2019-12-09T00:00:00"/>
    <d v="2019-12-09T00:00:00"/>
    <d v="2020-02-14T00:00:00"/>
    <n v="50"/>
    <s v="Ext 1 24/02/20 to 26/06/20_x000a_£7,400.00"/>
    <m/>
    <s v="Yes"/>
    <s v="Yes"/>
    <s v="Yes"/>
    <s v="Yes"/>
    <s v="Yes "/>
  </r>
  <r>
    <x v="1"/>
    <s v="309"/>
    <m/>
    <s v="Hayley Tonks"/>
    <s v="Cannock"/>
    <s v="Rugeley"/>
    <s v="JP"/>
    <x v="200"/>
    <x v="4"/>
    <s v="Lot 3"/>
    <s v="Standard Procedure_x000a_Locality: Rugeley_x000a_Pattern: 6 hours per week (3 x 2hr sessions) Monday, Wednesday and Friday_x000a_Total: 48 hours"/>
    <d v="2019-11-27T00:00:00"/>
    <d v="1899-12-30T10:00:00"/>
    <d v="2019-12-04T00:00:00"/>
    <d v="1899-12-30T23:59:00"/>
    <x v="0"/>
    <x v="21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m/>
    <m/>
    <m/>
    <m/>
  </r>
  <r>
    <x v="0"/>
    <s v="310"/>
    <s v="27/11/2019"/>
    <s v="Claire Gardner"/>
    <s v="Alton"/>
    <s v="Alton "/>
    <s v="CW"/>
    <x v="199"/>
    <x v="4"/>
    <s v="Lot 3"/>
    <s v="Emergency Procedure_x000a_Locality: Alton_x000a_Pattern: 10 hours per week (5 x 2hr sessions)_x000a_Total: 30 hours"/>
    <d v="2019-11-28T00:00:00"/>
    <d v="1899-12-30T08:15:00"/>
    <d v="2019-11-29T00:00:00"/>
    <d v="1899-12-30T23:59:00"/>
    <x v="0"/>
    <x v="21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m/>
    <m/>
    <m/>
    <m/>
  </r>
  <r>
    <x v="0"/>
    <s v="311"/>
    <s v="28/11/19"/>
    <s v="Lucy Morris"/>
    <s v="Stafford"/>
    <s v="Stafford"/>
    <s v="MB"/>
    <x v="135"/>
    <x v="4"/>
    <s v="Lot 4"/>
    <s v="Standard Procedure_x000a_Locality: Stafford_x000a_Pattern: 6 hours per week  for 14 weeks_x000a_Total: 84 hours"/>
    <d v="2019-11-29T00:00:00"/>
    <d v="1899-12-30T09:45:00"/>
    <d v="2019-12-06T00:00:00"/>
    <d v="1899-12-30T23:59:00"/>
    <x v="0"/>
    <x v="21"/>
    <m/>
    <m/>
    <m/>
    <m/>
    <m/>
    <m/>
    <x v="0"/>
    <s v="Select Supplier"/>
    <s v="Select Supplier"/>
    <s v="Lot 4"/>
    <m/>
    <m/>
    <s v="Select Supplier"/>
    <m/>
    <m/>
    <d v="1899-12-30T00:00:00"/>
    <d v="1899-12-30T00:00:00"/>
    <m/>
    <m/>
    <m/>
    <s v="N/A"/>
    <m/>
    <m/>
    <m/>
    <m/>
  </r>
  <r>
    <x v="0"/>
    <s v="311"/>
    <s v="29/11/2019"/>
    <s v="Vasileios Stamatalatos"/>
    <s v="East Staffs"/>
    <s v="Tamworth"/>
    <s v="NT"/>
    <x v="201"/>
    <x v="4"/>
    <s v="Lot 2"/>
    <s v="Emergency Procedure_x000a_Locality: Tamworth_x000a_Pattern: 5 days per week, half day slots, i.e. three hours 9 to 12 and three 12 to 3 every day.  Seeking two separate people._x000a_810 hours_x000a_(27 weeks at 30 hours per week)"/>
    <d v="2019-12-03T00:00:00"/>
    <d v="1899-12-30T10:30:00"/>
    <d v="2019-12-04T00:00:00"/>
    <d v="1899-12-30T23:59:00"/>
    <x v="0"/>
    <x v="142"/>
    <m/>
    <m/>
    <m/>
    <m/>
    <m/>
    <m/>
    <x v="0"/>
    <s v="Select Supplier"/>
    <s v="Select Supplier"/>
    <s v="Lot 2"/>
    <m/>
    <m/>
    <s v="Select Supplier"/>
    <m/>
    <m/>
    <d v="1899-12-30T00:00:00"/>
    <d v="1899-12-30T00:00:00"/>
    <n v="50"/>
    <m/>
    <m/>
    <s v="N/A"/>
    <m/>
    <m/>
    <m/>
    <m/>
  </r>
  <r>
    <x v="1"/>
    <s v="312"/>
    <s v="03/12/2019"/>
    <s v="Lisa Wood"/>
    <s v="Leek"/>
    <s v="Leek"/>
    <s v="JP"/>
    <x v="194"/>
    <x v="5"/>
    <s v="Lot 3"/>
    <s v="Standard Procedure_x000a_Locality: Leek_x000a_Pattern: 2 hours a day 5 days a week, for 15 weeks and 2 days  _x000a_Total = 154 hours"/>
    <d v="2019-12-03T00:00:00"/>
    <d v="1899-12-30T16:00:00"/>
    <d v="2019-12-10T00:00:00"/>
    <d v="1899-12-30T23:59:00"/>
    <x v="0"/>
    <x v="102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m/>
    <m/>
    <m/>
    <m/>
  </r>
  <r>
    <x v="5"/>
    <s v="313"/>
    <s v="04/12/2019"/>
    <s v="Jackie Taylor"/>
    <s v="Lichfield"/>
    <s v="Burntwood, Lichfield"/>
    <s v="JP"/>
    <x v="202"/>
    <x v="5"/>
    <s v="Lot 3"/>
    <s v="Standard Procedure_x000a_Locality: Lichfield_x000a_Pattern: 2 hours a day, 3 times per week, 17 weeks  _x000a_Total = 102 hours"/>
    <d v="2019-12-04T00:00:00"/>
    <d v="1899-12-30T15:45:00"/>
    <d v="2019-12-11T00:00:00"/>
    <d v="1899-12-30T23:59:00"/>
    <x v="1"/>
    <x v="143"/>
    <d v="2020-05-22T00:00:00"/>
    <d v="2020-01-06T00:00:00"/>
    <d v="2020-05-22T00:00:00"/>
    <d v="2019-12-30T00:00:00"/>
    <d v="2019-12-30T00:00:00"/>
    <n v="6120"/>
    <x v="3"/>
    <s v="Dean Row Court  _x000a_Summerfields Village Centre _x000a_Dean Row Road  _x000a_Wilmslow _x000a_SK9 2TB"/>
    <n v="235030744"/>
    <s v="Lot 3"/>
    <s v="No"/>
    <s v="No"/>
    <m/>
    <n v="3"/>
    <d v="2019-12-30T00:00:00"/>
    <d v="2020-01-06T00:00:00"/>
    <d v="2020-05-22T00:00:00"/>
    <n v="60"/>
    <s v="Ext 1 01/06/20 to 26/06/20_x000a_£1440.00"/>
    <m/>
    <s v="Yes"/>
    <s v="Yes"/>
    <s v="Yes"/>
    <s v="Yes"/>
    <s v="Yes"/>
  </r>
  <r>
    <x v="0"/>
    <s v="314"/>
    <s v="04/12/2019"/>
    <s v="Lucy Morris"/>
    <s v="Stafford"/>
    <s v="Stafford or Nuneaton"/>
    <s v="NT"/>
    <x v="154"/>
    <x v="5"/>
    <s v="Lot 2"/>
    <s v="Standard Procedure_x000a_locality: Stafford/Nuneaton_x000a_Pattern: A flexible arrangement will be considered up to 10 hours across the week following discussion with Grandparents_x000a_Total: 240 hrs"/>
    <d v="2019-12-04T00:00:00"/>
    <d v="1899-12-30T18:00:00"/>
    <d v="2019-12-11T00:00:00"/>
    <d v="1899-12-30T23:59:00"/>
    <x v="0"/>
    <x v="144"/>
    <m/>
    <m/>
    <m/>
    <m/>
    <m/>
    <m/>
    <x v="0"/>
    <s v="Select Supplier"/>
    <s v="Select Supplier"/>
    <s v="Lot 2"/>
    <m/>
    <m/>
    <s v="Select Supplier"/>
    <m/>
    <m/>
    <d v="1899-12-30T00:00:00"/>
    <d v="1899-12-30T00:00:00"/>
    <m/>
    <m/>
    <m/>
    <s v="N/A"/>
    <s v="N/A"/>
    <s v="N/A"/>
    <s v="N/A"/>
    <s v="N/A"/>
  </r>
  <r>
    <x v="3"/>
    <s v="315"/>
    <s v="5/12/19"/>
    <s v="Paul Wilkie"/>
    <s v="Moorlands"/>
    <s v="Leek"/>
    <s v="MB"/>
    <x v="203"/>
    <x v="5"/>
    <s v="Lot 1"/>
    <s v="Standard Procedure_x000a_locality: Leek_x000a_Pattern:Full time education TBC"/>
    <d v="2019-12-05T00:00:00"/>
    <d v="1899-12-30T16:05:00"/>
    <d v="2019-12-12T00:00:00"/>
    <d v="1899-12-30T23:59:00"/>
    <x v="0"/>
    <x v="21"/>
    <m/>
    <m/>
    <m/>
    <m/>
    <m/>
    <m/>
    <x v="0"/>
    <s v="Select Supplier"/>
    <s v="Select Supplier"/>
    <s v="Lot 1"/>
    <m/>
    <m/>
    <s v="Select Supplier"/>
    <m/>
    <m/>
    <d v="1899-12-30T00:00:00"/>
    <d v="1899-12-30T00:00:00"/>
    <m/>
    <m/>
    <m/>
    <s v="N/A"/>
    <s v="N/A"/>
    <s v="N/A"/>
    <s v="N/A"/>
    <s v="N/A"/>
  </r>
  <r>
    <x v="3"/>
    <s v="316"/>
    <s v="5/12/19"/>
    <s v="Paul Wilkie"/>
    <s v="Moorlands"/>
    <s v="Leek"/>
    <s v="MB"/>
    <x v="203"/>
    <x v="5"/>
    <s v="Lot 2"/>
    <s v="Standard Procedure_x000a_locality: Leek_x000a_Pattern:Part time education TBC"/>
    <d v="2019-12-05T00:00:00"/>
    <d v="1899-12-30T16:21:00"/>
    <d v="2019-12-12T00:00:00"/>
    <d v="1899-12-30T23:59:00"/>
    <x v="0"/>
    <x v="141"/>
    <d v="2020-06-26T00:00:00"/>
    <m/>
    <m/>
    <m/>
    <m/>
    <m/>
    <x v="0"/>
    <s v="Select Supplier"/>
    <s v="Select Supplier"/>
    <s v="Lot 2"/>
    <m/>
    <m/>
    <s v="Select Supplier"/>
    <m/>
    <m/>
    <d v="1899-12-30T00:00:00"/>
    <d v="1899-12-30T00:00:00"/>
    <m/>
    <m/>
    <m/>
    <s v="N/A"/>
    <s v="N/A"/>
    <s v="N/A"/>
    <s v="N/A"/>
    <s v="N/A"/>
  </r>
  <r>
    <x v="3"/>
    <s v="317"/>
    <s v="5/12/19"/>
    <s v="Paul Wilkie"/>
    <s v="Moorlands"/>
    <s v="Leek"/>
    <s v="MB"/>
    <x v="203"/>
    <x v="5"/>
    <s v="Lot 3"/>
    <s v="Standard Procedure_x000a_locality: Leek_x000a_Pattern:Part time education TBC"/>
    <d v="2019-12-05T00:00:00"/>
    <d v="1899-12-30T16:28:00"/>
    <d v="2019-12-12T00:00:00"/>
    <d v="1899-12-30T23:59:00"/>
    <x v="0"/>
    <x v="141"/>
    <d v="2020-06-26T00:00:00"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s v="N/A"/>
    <s v="N/A"/>
    <s v="N/A"/>
    <s v="N/A"/>
  </r>
  <r>
    <x v="3"/>
    <s v="318"/>
    <s v="5/12/19"/>
    <s v="Paul Wilkie"/>
    <s v="Moorlands"/>
    <s v="Leek"/>
    <s v="MB"/>
    <x v="203"/>
    <x v="5"/>
    <s v="Lot 4"/>
    <s v="Standard Procedure_x000a_locality: Leek_x000a_Pattern:Part time complimentry provision  TBC"/>
    <d v="2019-12-05T00:00:00"/>
    <d v="1899-12-30T16:35:00"/>
    <d v="2019-12-12T00:00:00"/>
    <d v="1899-12-30T23:59:00"/>
    <x v="0"/>
    <x v="21"/>
    <m/>
    <m/>
    <m/>
    <m/>
    <m/>
    <m/>
    <x v="0"/>
    <s v="Select Supplier"/>
    <s v="Select Supplier"/>
    <s v="Lot 4"/>
    <m/>
    <m/>
    <s v="Select Supplier"/>
    <m/>
    <m/>
    <d v="1899-12-30T00:00:00"/>
    <d v="1899-12-30T00:00:00"/>
    <m/>
    <m/>
    <m/>
    <s v="N/A"/>
    <s v="N/A"/>
    <s v="N/A"/>
    <s v="N/A"/>
    <s v="N/A"/>
  </r>
  <r>
    <x v="1"/>
    <s v="319"/>
    <s v="05/12/2019"/>
    <s v="Karen Armitt"/>
    <s v="Stafford"/>
    <s v="Meir Heath"/>
    <s v="JP"/>
    <x v="204"/>
    <x v="5"/>
    <s v="Lot 3"/>
    <s v="Short Award Procedure_x000a_Locality: Meir Heath_x000a_Pattern: 2 hours a day, 10 hours per week for 7 weeks_x000a_Total: 70hours"/>
    <d v="2019-12-06T00:00:00"/>
    <d v="1899-12-30T09:55:00"/>
    <d v="2019-12-11T00:00:00"/>
    <d v="1899-12-30T23:59:00"/>
    <x v="1"/>
    <x v="141"/>
    <d v="2020-02-17T00:00:00"/>
    <d v="2020-01-06T00:00:00"/>
    <d v="2020-02-14T00:00:00"/>
    <d v="2019-12-17T00:00:00"/>
    <d v="2019-12-18T00:00:00"/>
    <n v="3000"/>
    <x v="16"/>
    <s v="South Park Studios _x000a_88 Peterborough Road _x000a_London _x000a_SW6 3HH"/>
    <n v="223617075"/>
    <s v="Lot 3"/>
    <s v="No"/>
    <s v="No"/>
    <s v="Yes"/>
    <n v="1"/>
    <d v="2019-12-17T00:00:00"/>
    <d v="2020-01-06T00:00:00"/>
    <d v="2020-02-14T00:00:00"/>
    <n v="50"/>
    <s v="Ext 1 24/02/20 to 03/04/20_x000a_£3,000.00"/>
    <s v="Terminated 23/03/20 as school place found"/>
    <s v="Yes"/>
    <s v="Yes"/>
    <s v="Yes"/>
    <s v="Yes"/>
    <s v="Yes"/>
  </r>
  <r>
    <x v="0"/>
    <s v="320"/>
    <m/>
    <s v="Lucy Morris"/>
    <s v="Stafford "/>
    <s v="Stafford"/>
    <s v="NT"/>
    <x v="205"/>
    <x v="5"/>
    <s v="Lot 3"/>
    <s v="Emergency Award_x000a_Locality: Stafford_x000a_Pattern: 4 hours per week – pattern to be determined between parent and provider_x000a_Total = 48 hours"/>
    <d v="2019-12-10T00:00:00"/>
    <d v="1899-12-30T14:00:00"/>
    <d v="2019-12-11T00:00:00"/>
    <d v="1899-12-30T23:59:00"/>
    <x v="1"/>
    <x v="144"/>
    <d v="2020-04-03T00:00:00"/>
    <d v="2019-01-06T00:00:00"/>
    <d v="2019-04-03T00:00:00"/>
    <d v="2019-12-20T00:00:00"/>
    <d v="2020-02-05T00:00:00"/>
    <n v="1920"/>
    <x v="16"/>
    <s v="South Park Studios _x000a_88 Peterborough Road _x000a_London _x000a_SW6 3HH"/>
    <n v="223617075"/>
    <s v="Lot 3"/>
    <s v="No"/>
    <s v="No"/>
    <s v="Yes"/>
    <n v="4"/>
    <d v="2019-12-19T00:00:00"/>
    <d v="2019-01-06T00:00:00"/>
    <d v="2019-04-03T00:00:00"/>
    <n v="50"/>
    <s v="Ext 1 20/04/20 to 20/07/20_x000a_£2,400.00 plus £480.00 undercharged on the original award ltr"/>
    <m/>
    <s v="Yes"/>
    <s v="Yes"/>
    <s v="Yes"/>
    <s v="Yes"/>
    <s v="Yes"/>
  </r>
  <r>
    <x v="1"/>
    <s v="321"/>
    <m/>
    <s v="Sandra Bennett"/>
    <s v="East Staffs"/>
    <s v="Burton-upon-Trent"/>
    <s v="JP"/>
    <x v="206"/>
    <x v="5"/>
    <s v="Lot 4"/>
    <s v="Standard Procedure_x000a_locality: Burton On Trent_x000a_Pattern: 6 hours a week for 6 weeks_x000a_Total = 36 hours"/>
    <d v="2019-12-11T00:00:00"/>
    <d v="1899-12-30T13:45:00"/>
    <d v="2019-12-18T00:00:00"/>
    <d v="1899-12-30T23:59:00"/>
    <x v="1"/>
    <x v="143"/>
    <d v="2020-02-14T00:00:00"/>
    <d v="2020-01-06T00:00:00"/>
    <d v="2020-02-14T00:00:00"/>
    <d v="2020-01-03T00:00:00"/>
    <d v="2020-01-03T00:00:00"/>
    <n v="1800"/>
    <x v="16"/>
    <s v="South Park Studios _x000a_88 Peterborough Road _x000a_London _x000a_SW6 3HH"/>
    <n v="223617075"/>
    <s v="Lot 4"/>
    <s v="No"/>
    <s v="No"/>
    <s v="Yes"/>
    <n v="1"/>
    <d v="2020-01-03T00:00:00"/>
    <d v="2020-01-06T00:00:00"/>
    <d v="2020-02-14T00:00:00"/>
    <n v="50"/>
    <m/>
    <m/>
    <s v="Yes"/>
    <s v="Yes"/>
    <s v="Yes"/>
    <s v="Yes"/>
    <s v="Yes"/>
  </r>
  <r>
    <x v="1"/>
    <s v="322"/>
    <m/>
    <s v="Sandra Bennett"/>
    <s v="East Staffs"/>
    <s v="Burton-upon-Trent"/>
    <s v="JP"/>
    <x v="206"/>
    <x v="5"/>
    <s v="Lot 3"/>
    <s v="Standard Procedure_x000a_locality: Burton On Trent_x000a_Pattern: 2 hours a week for 6 weeks_x000a_Total = 12 hours"/>
    <d v="2019-12-11T00:00:00"/>
    <d v="1899-12-30T14:10:00"/>
    <d v="2019-12-18T00:00:00"/>
    <d v="1899-12-30T23:59:00"/>
    <x v="1"/>
    <x v="143"/>
    <d v="2020-02-14T00:00:00"/>
    <d v="2020-01-06T00:00:00"/>
    <d v="2020-02-14T00:00:00"/>
    <d v="2019-12-30T00:00:00"/>
    <d v="2019-12-30T00:00:00"/>
    <n v="600"/>
    <x v="4"/>
    <s v="11 Ferndell Close _x000a_Cannock _x000a_Staffs _x000a_WS11 1HR"/>
    <s v="N/A"/>
    <s v="Lot 3"/>
    <s v="No"/>
    <s v="No"/>
    <s v="Yes"/>
    <n v="2"/>
    <d v="2019-12-30T00:00:00"/>
    <d v="2020-01-06T00:00:00"/>
    <d v="2020-02-14T00:00:00"/>
    <n v="50"/>
    <s v="Ext1 24/02/20 to 17/07/20_x000a_£4,050.00"/>
    <m/>
    <s v="Yes"/>
    <s v="Yes"/>
    <s v="Yes"/>
    <s v="Yes"/>
    <s v="Yes"/>
  </r>
  <r>
    <x v="1"/>
    <s v="323"/>
    <m/>
    <s v="Lisa Wood"/>
    <s v="Staffordshire Moorlands"/>
    <s v="Leek"/>
    <s v="JP"/>
    <x v="207"/>
    <x v="5"/>
    <s v="Lot 3"/>
    <s v="Short Award Procedure_x000a_locality: Leek_x000a_Pattern: 10 hours a week for 6 weeks_x000a_Total = 60 hours"/>
    <d v="2019-12-11T00:00:00"/>
    <d v="1899-12-30T14:25:00"/>
    <d v="2019-12-16T00:00:00"/>
    <d v="1899-12-30T23:59:00"/>
    <x v="1"/>
    <x v="143"/>
    <d v="2020-02-14T00:00:00"/>
    <d v="2020-01-06T00:00:00"/>
    <d v="2020-02-14T00:00:00"/>
    <d v="2019-12-30T00:00:00"/>
    <d v="2019-12-30T00:00:00"/>
    <n v="3000"/>
    <x v="16"/>
    <s v="South Park Studios _x000a_88 Peterborough Road _x000a_London _x000a_SW6 3HH"/>
    <n v="223617075"/>
    <s v="Lot 3"/>
    <s v="No"/>
    <s v="No"/>
    <s v="Yes"/>
    <n v="2"/>
    <d v="2019-12-30T00:00:00"/>
    <d v="2020-01-06T00:00:00"/>
    <d v="2020-02-14T00:00:00"/>
    <n v="50"/>
    <s v="Ext1 24/02/20 to 13/03/20_x000a_£1,500.00_x000a__x000a_Ext2 16/03/20 to 17/07/20_x000a_£7,400.00"/>
    <m/>
    <s v="Yes"/>
    <s v="Yes"/>
    <s v="Yes"/>
    <s v="Yes"/>
    <s v="Yes "/>
  </r>
  <r>
    <x v="1"/>
    <s v="324"/>
    <m/>
    <s v="Bridget Thompson"/>
    <s v="South Staffs"/>
    <s v="Wombourne"/>
    <s v="JP"/>
    <x v="208"/>
    <x v="5"/>
    <s v="Lot 3"/>
    <s v="Standard Procedure_x000a_locality: Wombourne_x000a_Pattern: 6 hours a week for 6 weeks_x000a_Total = 36 hours"/>
    <d v="2019-12-11T00:00:00"/>
    <d v="1899-12-30T14:35:00"/>
    <d v="2019-12-18T00:00:00"/>
    <d v="1899-12-30T23:59:00"/>
    <x v="1"/>
    <x v="143"/>
    <d v="2020-02-14T00:00:00"/>
    <d v="2020-01-06T00:00:00"/>
    <d v="2020-02-14T00:00:00"/>
    <d v="2020-01-03T00:00:00"/>
    <d v="2020-01-03T00:00:00"/>
    <n v="1800"/>
    <x v="16"/>
    <s v="South Park Studios _x000a_88 Peterborough Road _x000a_London _x000a_SW6 3HH"/>
    <n v="223617075"/>
    <s v="Lot 3"/>
    <s v="No"/>
    <s v="No"/>
    <s v="Yes"/>
    <n v="1"/>
    <d v="2020-01-03T00:00:00"/>
    <d v="2020-01-06T00:00:00"/>
    <d v="2020-02-14T00:00:00"/>
    <n v="50"/>
    <m/>
    <s v="Terminated 22/01/20"/>
    <s v="Yes"/>
    <s v="Yes"/>
    <s v="Yes"/>
    <s v="Yes"/>
    <s v="Yes"/>
  </r>
  <r>
    <x v="0"/>
    <s v="325"/>
    <m/>
    <s v="Vasileios Stamatalatos"/>
    <s v="Tamworth"/>
    <s v="Tamworth"/>
    <s v="NT"/>
    <x v="201"/>
    <x v="5"/>
    <s v="Lot 2"/>
    <s v="Emergency Procedure_x000a_Location: Tamworth_x000a_Pattern: 5 days per week, half day slots, i.e. three hours 9 to 12 and three 12 to 3 every day.  Seeking two separate people._x000a_780 hours_x000a_(24 weeks at 32.5 hours per week"/>
    <d v="2019-12-13T00:00:00"/>
    <d v="1899-12-30T13:00:00"/>
    <s v="16:12/2019"/>
    <d v="1899-12-30T23:59:00"/>
    <x v="1"/>
    <x v="144"/>
    <d v="2019-07-20T00:00:00"/>
    <d v="2020-01-10T00:00:00"/>
    <d v="2020-07-31T00:00:00"/>
    <d v="2020-01-07T00:00:00"/>
    <d v="2020-01-07T00:00:00"/>
    <n v="24960"/>
    <x v="16"/>
    <s v="South Park Studios _x000a_88 Peterborough Road _x000a_London _x000a_SW6 3HH"/>
    <n v="223617075"/>
    <s v="Lot 2"/>
    <s v="No"/>
    <s v="No"/>
    <s v="Yes"/>
    <n v="1"/>
    <d v="2020-01-07T00:00:00"/>
    <d v="2020-01-10T00:00:00"/>
    <d v="2020-07-31T00:00:00"/>
    <n v="32"/>
    <m/>
    <s v="Terminated 24/03/20"/>
    <s v="Yes"/>
    <s v="Yes"/>
    <s v="Yes"/>
    <s v="Yes"/>
    <s v="Yes"/>
  </r>
  <r>
    <x v="0"/>
    <s v="326"/>
    <m/>
    <s v="Ann Whorwood"/>
    <s v="Tamworth"/>
    <s v="Tamworth"/>
    <s v="NT"/>
    <x v="209"/>
    <x v="5"/>
    <s v="Lot 3"/>
    <s v="Short Procedure - 3 Days_x000a_Location: Tamwork _x000a_Pattern: 2x hours per day maximum 5 days per week. This would need to start gradually and built up as the trust and resilience is gained._x000a_23 weeks x 5 days per week and for maximum of 2 hours per day = 230 hours"/>
    <d v="2019-12-17T00:00:00"/>
    <d v="1899-12-30T15:00:00"/>
    <d v="2019-12-20T00:00:00"/>
    <d v="1899-12-30T23:59:00"/>
    <x v="1"/>
    <x v="143"/>
    <d v="2020-07-13T00:00:00"/>
    <d v="2020-01-13T00:00:00"/>
    <d v="2020-07-20T00:00:00"/>
    <d v="2020-01-08T00:00:00"/>
    <d v="2020-01-08T00:00:00"/>
    <n v="11500"/>
    <x v="16"/>
    <s v="South Park Studios _x000a_88 Peterborough Road _x000a_London _x000a_SW6 3HH"/>
    <n v="223617075"/>
    <s v="Lot 3"/>
    <s v="No"/>
    <s v="No"/>
    <s v="Yes"/>
    <n v="4"/>
    <d v="2020-01-07T00:00:00"/>
    <d v="2020-01-13T00:00:00"/>
    <d v="2020-07-20T00:00:00"/>
    <n v="50"/>
    <s v="Ext 1 02/09/20 to 12/02/21_x000a_£10,300.00_x000a__x000a_Ext 2 22/02/21 to 21/07/21_x000a_£7,400.00_x000a__x000a_Ext 3 06/09/21 to 22/10/21_x000a_£3,500.00"/>
    <m/>
    <s v="Yes"/>
    <s v="Yes"/>
    <s v="Yes"/>
    <s v="Yes"/>
    <s v="Yes "/>
  </r>
  <r>
    <x v="5"/>
    <s v="327"/>
    <s v="18/12/2019"/>
    <s v="Helen Smith"/>
    <s v="Stafford"/>
    <s v="GNosall/Stafford"/>
    <s v="VA"/>
    <x v="210"/>
    <x v="5"/>
    <s v="Lot 3"/>
    <s v="Standard Procedure_x000a_Locality: Stafford_x000a_Pattern: 2 hours pw_x000a_Total: 24 hours"/>
    <d v="2019-12-19T00:00:00"/>
    <d v="1899-12-30T09:08:00"/>
    <d v="2019-12-26T00:00:00"/>
    <d v="1899-12-30T23:59:00"/>
    <x v="1"/>
    <x v="143"/>
    <d v="2020-02-14T00:00:00"/>
    <d v="2020-01-06T00:00:00"/>
    <d v="2020-02-14T00:00:00"/>
    <d v="2020-01-06T00:00:00"/>
    <d v="2020-01-06T00:00:00"/>
    <n v="1200"/>
    <x v="16"/>
    <s v="South Park Studios _x000a_88 Peterborough Road _x000a_London _x000a_SW6 3HH"/>
    <n v="223617075"/>
    <s v="Lot 3"/>
    <s v="No"/>
    <s v="No"/>
    <s v="Yes"/>
    <n v="2"/>
    <d v="2020-01-06T00:00:00"/>
    <d v="2020-01-06T00:00:00"/>
    <d v="2020-02-14T00:00:00"/>
    <n v="50"/>
    <m/>
    <m/>
    <s v="Yes"/>
    <s v="Yes"/>
    <s v="Yes"/>
    <s v="Yes"/>
    <s v="Yes "/>
  </r>
  <r>
    <x v="1"/>
    <s v="328"/>
    <m/>
    <s v="Hayley Tonks"/>
    <s v="Cannock"/>
    <s v="Cannock"/>
    <s v="JP"/>
    <x v="211"/>
    <x v="5"/>
    <s v="Lot 3"/>
    <s v="Short Procedure - 3 days. _x000a_Location: Cannock_x000a_Pattern: 2hrs a day, 5 days a week for 5 weeks_x000a_total: 56 hours"/>
    <d v="2019-12-19T00:00:00"/>
    <d v="1899-12-30T10:30:00"/>
    <d v="2019-12-24T00:00:00"/>
    <d v="1899-12-30T23:59:00"/>
    <x v="1"/>
    <x v="145"/>
    <d v="2020-02-14T00:00:00"/>
    <d v="2020-01-08T00:00:00"/>
    <d v="2020-02-14T00:00:00"/>
    <d v="2020-01-06T00:00:00"/>
    <d v="2020-01-06T00:00:00"/>
    <n v="2744"/>
    <x v="4"/>
    <s v="11 Ferndell Close _x000a_Cannock _x000a_Staffs _x000a_WS11 1HR"/>
    <s v="N/A"/>
    <s v="Lot 3"/>
    <s v="No"/>
    <s v="No"/>
    <s v="Yes"/>
    <n v="2"/>
    <d v="2020-01-08T00:00:00"/>
    <d v="2020-01-08T00:00:00"/>
    <d v="2020-02-14T00:00:00"/>
    <n v="49"/>
    <s v="Ext 1 24/02/20 to 17.07.20_x000a_£8,722.00_x000a_Ext 2 02/09/20 to 23/10/210_x000a_£3,724.00"/>
    <s v="Terminated 17/07/20"/>
    <s v="Yes"/>
    <s v="Yes"/>
    <s v="Yes"/>
    <s v="Yes"/>
    <s v="Yes "/>
  </r>
  <r>
    <x v="0"/>
    <s v="329"/>
    <s v="19/12/2019"/>
    <s v="Vasileios Stamatalatos/_x000a_Andrea James "/>
    <s v="Stafford"/>
    <s v="Stafford"/>
    <s v="VA"/>
    <x v="212"/>
    <x v="5"/>
    <s v="Lot 3"/>
    <s v="Emergency Procedure _x000a_Location: Stafford_x000a_Pattern: 2hrs pw, sessions to be determined _x000a_Total: 26 hours"/>
    <d v="2019-12-19T00:00:00"/>
    <d v="1899-12-30T11:45:00"/>
    <d v="2019-12-20T00:00:00"/>
    <d v="1899-12-30T23:59:00"/>
    <x v="1"/>
    <x v="146"/>
    <d v="2020-04-03T00:00:00"/>
    <d v="2020-01-13T00:00:00"/>
    <d v="2020-04-03T00:00:00"/>
    <d v="2020-01-13T00:00:00"/>
    <d v="2020-01-31T00:00:00"/>
    <n v="1100"/>
    <x v="16"/>
    <s v="South Park Studios _x000a_88 Peterborough Road _x000a_London _x000a_SW6 3HH"/>
    <n v="223617075"/>
    <s v="Lot 3"/>
    <s v="No"/>
    <s v="No"/>
    <s v="Yes"/>
    <n v="2"/>
    <d v="2020-01-13T00:00:00"/>
    <d v="2020-01-13T00:00:00"/>
    <d v="2020-04-03T00:00:00"/>
    <n v="50"/>
    <m/>
    <m/>
    <s v="Yes"/>
    <s v="Yes"/>
    <s v="Yes"/>
    <s v="Yes"/>
    <s v="Yes "/>
  </r>
  <r>
    <x v="0"/>
    <s v="330"/>
    <m/>
    <s v="Andrea James"/>
    <s v="Newport"/>
    <s v="Staffordshire"/>
    <s v="CW"/>
    <x v="103"/>
    <x v="5"/>
    <s v="Lot 3"/>
    <s v="Standard Procedure _x000a_Location: Staffordshire_x000a_Pattern: 10hrs pw, sessions to be determined _x000a_Total: 200 hours"/>
    <d v="2019-12-19T00:00:00"/>
    <d v="1899-12-30T16:45:00"/>
    <d v="2019-12-31T00:00:00"/>
    <d v="1899-12-30T23:59:00"/>
    <x v="1"/>
    <x v="147"/>
    <d v="2020-01-29T00:00:00"/>
    <d v="2020-01-29T00:00:00"/>
    <d v="2020-07-17T00:00:00"/>
    <d v="2020-01-10T00:00:00"/>
    <d v="2020-01-10T00:00:00"/>
    <n v="10000"/>
    <x v="16"/>
    <s v="South Park Studios _x000a_88 Peterborough Road _x000a_London _x000a_SW6 3HH"/>
    <n v="223617075"/>
    <s v="Lot 3"/>
    <s v="No"/>
    <s v="No"/>
    <s v="Yes"/>
    <n v="2"/>
    <d v="2020-01-08T00:00:00"/>
    <d v="2020-01-29T00:00:00"/>
    <d v="2020-07-17T00:00:00"/>
    <n v="50"/>
    <s v="Ext 1 02/09/20 to 18/12/20_x000a_£7,300.00"/>
    <m/>
    <s v="Yes"/>
    <s v="Yes"/>
    <s v="Yes"/>
    <s v="N/A"/>
    <s v="Yes"/>
  </r>
  <r>
    <x v="0"/>
    <s v="331"/>
    <s v="20/12/2019"/>
    <s v="Lucy Morris"/>
    <s v="Stafford"/>
    <s v="Stafford"/>
    <s v="CW"/>
    <x v="213"/>
    <x v="5"/>
    <s v="Lot 3"/>
    <s v="Standard Procedure _x000a_Location: Stafford_x000a_Pattern: 10hrs pw, sessions to be determined _x000a_Total: 120 hours"/>
    <d v="2019-12-23T00:00:00"/>
    <d v="1899-12-30T14:15:00"/>
    <d v="2019-01-02T00:00:00"/>
    <d v="1899-12-30T23:59:00"/>
    <x v="1"/>
    <x v="146"/>
    <d v="2020-04-03T00:00:00"/>
    <d v="2020-01-13T00:00:00"/>
    <d v="2020-04-03T00:00:00"/>
    <d v="2020-01-08T00:00:00"/>
    <d v="2020-01-08T00:00:00"/>
    <n v="5500"/>
    <x v="16"/>
    <s v="South Park Studios _x000a_88 Peterborough Road _x000a_London _x000a_SW6 3HH"/>
    <n v="223617075"/>
    <s v="Lot 3"/>
    <s v="No"/>
    <s v="No"/>
    <s v="Yes"/>
    <n v="1"/>
    <d v="2020-01-07T00:00:00"/>
    <d v="2020-01-13T00:00:00"/>
    <d v="2020-04-03T00:00:00"/>
    <n v="50"/>
    <s v="Ext1 20/04/20 to 17/07/20_x000a_£5,900.00"/>
    <s v="Terminated 03/04/20"/>
    <s v="Yes"/>
    <s v="Yes"/>
    <s v="Yes"/>
    <s v="Yes"/>
    <s v="Yes "/>
  </r>
  <r>
    <x v="5"/>
    <s v="332"/>
    <s v="03/01/2020"/>
    <s v="Jackie Taylor"/>
    <s v="Lichfield"/>
    <s v="Lichfield"/>
    <s v="CW"/>
    <x v="214"/>
    <x v="5"/>
    <s v="Lot 3"/>
    <s v="Standard Procedure _x000a_Location: Lichfield_x000a_Pattern: 2 hours x 3 sessions per week, sessions to be determined _x000a_Total: 24 hours"/>
    <d v="2020-01-06T00:00:00"/>
    <d v="1899-12-30T12:30:00"/>
    <d v="2020-01-13T00:00:00"/>
    <d v="1899-12-30T23:59:00"/>
    <x v="1"/>
    <x v="148"/>
    <d v="2020-02-14T00:00:00"/>
    <d v="2020-01-20T00:00:00"/>
    <d v="2020-02-14T00:00:00"/>
    <d v="2020-01-17T00:00:00"/>
    <d v="2020-01-17T00:00:00"/>
    <n v="1200"/>
    <x v="16"/>
    <s v="South Park Studios _x000a_88 Peterborough Road _x000a_London _x000a_SW6 3HH"/>
    <n v="223617075"/>
    <s v="Lot 3"/>
    <s v="No"/>
    <s v="No"/>
    <s v="Yes"/>
    <n v="3"/>
    <d v="2020-01-16T00:00:00"/>
    <d v="2020-01-20T00:00:00"/>
    <d v="2020-02-14T00:00:00"/>
    <n v="50"/>
    <s v="Ext1 24/02/20 to 17/07/20_x000a_£3,600.00_x000a__x000a_Ext2 02/09/2020 to 23/10/2020_x000a_£1,500.00"/>
    <s v="Terminated 03/09/20"/>
    <s v="Yes"/>
    <s v="Yes"/>
    <s v="Yes"/>
    <s v="Yes"/>
    <s v="Yes"/>
  </r>
  <r>
    <x v="1"/>
    <s v="333"/>
    <s v="06/01/2020"/>
    <s v="Hayley Tonks"/>
    <s v="Cannock"/>
    <s v="Cannock"/>
    <s v="JP"/>
    <x v="215"/>
    <x v="5"/>
    <s v="Lot 3"/>
    <s v="Emergency Procedure _x000a_Location: Cannock_x000a_Pattern: 2hrs per day, 5 sessions per week for 11 weeks_x000a_Total: 110 hours"/>
    <d v="2020-01-07T00:00:00"/>
    <d v="1899-12-30T13:40:00"/>
    <d v="2020-01-08T00:00:00"/>
    <d v="1899-12-30T23:59:00"/>
    <x v="1"/>
    <x v="148"/>
    <d v="2020-04-03T00:00:00"/>
    <d v="2020-01-20T00:00:00"/>
    <d v="2020-04-03T00:00:00"/>
    <d v="2020-01-15T00:00:00"/>
    <d v="2020-01-30T00:00:00"/>
    <n v="5000"/>
    <x v="4"/>
    <s v="11 Ferndell Close _x000a_Cannock _x000a_Staffs _x000a_WS11 1HR"/>
    <s v="N/A"/>
    <s v="Lot 3"/>
    <s v="No"/>
    <s v="No"/>
    <s v="Yes"/>
    <n v="3"/>
    <d v="2020-01-20T00:00:00"/>
    <d v="2020-01-20T00:00:00"/>
    <d v="2020-04-03T00:00:00"/>
    <n v="50"/>
    <m/>
    <s v="Terminated 25/02/20"/>
    <s v="Yes"/>
    <s v="Yes"/>
    <s v="Yes"/>
    <s v="Yes"/>
    <s v="Yes"/>
  </r>
  <r>
    <x v="3"/>
    <s v="334"/>
    <m/>
    <s v="Sarah Rivers"/>
    <s v="County Wide"/>
    <s v="Staffordshire and OOC"/>
    <s v="MB"/>
    <x v="216"/>
    <x v="5"/>
    <s v="Lot 4"/>
    <s v="Standard Procedure _x000a_Location: Staffordshire and OOC_x000a_Pattern: Flexible_x000a_Total: 400 hours"/>
    <d v="2020-01-09T00:00:00"/>
    <d v="1899-12-30T15:14:00"/>
    <d v="2020-01-16T00:00:00"/>
    <d v="1899-12-30T23:59:00"/>
    <x v="1"/>
    <x v="149"/>
    <d v="2020-03-31T00:00:00"/>
    <d v="2020-02-01T00:00:00"/>
    <d v="2020-07-31T00:00:00"/>
    <d v="2020-02-01T00:00:00"/>
    <m/>
    <n v="24200"/>
    <x v="19"/>
    <s v="Wolverhampton Road_x000a_Stafford_x000a_ST17 9DJ "/>
    <s v="N/A"/>
    <s v="Lot 4"/>
    <s v="No"/>
    <s v="No"/>
    <s v="Yes"/>
    <n v="4"/>
    <d v="2020-02-01T00:00:00"/>
    <d v="2020-02-01T00:00:00"/>
    <d v="2020-07-31T00:00:00"/>
    <n v="60.5"/>
    <s v="Extension to term - to 31.12.2020"/>
    <m/>
    <s v="N/A"/>
    <s v="N/A"/>
    <s v="N/A"/>
    <s v="N/A"/>
    <s v="N/A"/>
  </r>
  <r>
    <x v="5"/>
    <s v="335"/>
    <s v="08/01/2020"/>
    <s v="Lynn Sheldon"/>
    <s v="Newcastle Under Lyme"/>
    <s v="Newcastle / Home"/>
    <s v="JP"/>
    <x v="217"/>
    <x v="5"/>
    <s v="Lot 3"/>
    <s v="Standard Procedure _x000a_Location: Newcastle Under Lyme_x000a_Pattern: 1 hour a day, 4 times a week, 14 weeks_x000a_Total: 56 hours"/>
    <d v="2020-01-13T00:00:00"/>
    <d v="1899-12-30T10:30:00"/>
    <d v="2020-01-20T00:00:00"/>
    <d v="1899-12-30T23:59:00"/>
    <x v="1"/>
    <x v="150"/>
    <d v="2020-05-22T00:00:00"/>
    <d v="2020-02-10T00:00:00"/>
    <d v="2020-05-22T00:00:00"/>
    <d v="2020-02-06T00:00:00"/>
    <d v="2020-02-06T00:00:00"/>
    <n v="2400"/>
    <x v="16"/>
    <s v="South Park Studios _x000a_88 Peterborough Road _x000a_London _x000a_SW6 3HH"/>
    <n v="223617075"/>
    <s v="Lot 3"/>
    <s v="No"/>
    <s v="No"/>
    <s v="Yes"/>
    <n v="1"/>
    <d v="2020-02-06T00:00:00"/>
    <d v="2020-02-10T00:00:00"/>
    <d v="2020-05-22T00:00:00"/>
    <n v="50"/>
    <s v="Ext 1 01/06/20 to 26/06/20_x000a_£800.00"/>
    <m/>
    <s v="Yes"/>
    <s v="Yes"/>
    <s v="Yes"/>
    <s v="Yes"/>
    <s v="Yes"/>
  </r>
  <r>
    <x v="1"/>
    <s v="336"/>
    <s v="20/01/2020"/>
    <s v="Lisa Wood"/>
    <s v="Staffordshire Moorlands"/>
    <s v="Leek"/>
    <s v="JP"/>
    <x v="218"/>
    <x v="5"/>
    <s v="Lot 3"/>
    <s v="Short Procedure - 3 days. _x000a_Location: Leek_x000a_Pattern: 2hrs a day, 5 days a week for 9 weeks_x000a_Total: 90 hours"/>
    <d v="2020-01-20T00:00:00"/>
    <d v="1899-12-30T15:45:00"/>
    <d v="2020-01-23T00:00:00"/>
    <d v="1899-12-30T23:59:00"/>
    <x v="1"/>
    <x v="150"/>
    <d v="2020-04-03T00:00:00"/>
    <d v="2020-02-03T00:00:00"/>
    <d v="2020-04-03T00:00:00"/>
    <d v="2020-01-28T00:00:00"/>
    <d v="2020-01-28T00:00:00"/>
    <n v="4800"/>
    <x v="3"/>
    <s v="Dean Row Court  _x000a_Summerfields Village Centre _x000a_Dean Row Road  _x000a_Wilmslow _x000a_SK9 2TB"/>
    <n v="235030744"/>
    <s v="Lot 3"/>
    <s v="No"/>
    <s v="No"/>
    <s v="Yes"/>
    <n v="2"/>
    <d v="2020-01-28T00:00:00"/>
    <d v="2020-02-03T00:00:00"/>
    <d v="2020-04-03T00:00:00"/>
    <n v="60"/>
    <m/>
    <s v="Terminated 20/03/2020 due to not been able to maintain contact with family through COVID-19"/>
    <s v="Yes"/>
    <s v="Yes"/>
    <s v="Yes"/>
    <s v="Yes"/>
    <s v="Yes"/>
  </r>
  <r>
    <x v="1"/>
    <s v="337"/>
    <s v="20/01/2020"/>
    <s v="Vikki Cobb"/>
    <s v="East Staffs"/>
    <s v="Burton-upon-Trent"/>
    <s v="NT"/>
    <x v="219"/>
    <x v="5"/>
    <s v="Lot 3"/>
    <s v="Emergency Procedure_x000a_Location Burton_x000a_Pattern: 3 x 2 hour sessions for 6 weeks _x000a_Total = 36 hours_x000a_"/>
    <d v="2020-01-22T00:00:00"/>
    <d v="1899-12-30T10:00:00"/>
    <d v="2020-01-23T00:00:00"/>
    <d v="1899-12-30T23:59:00"/>
    <x v="1"/>
    <x v="151"/>
    <d v="2020-03-20T00:00:00"/>
    <d v="2020-02-03T00:00:00"/>
    <d v="2020-03-20T00:00:00"/>
    <d v="2020-01-30T00:00:00"/>
    <d v="2020-01-30T00:00:00"/>
    <n v="1800"/>
    <x v="16"/>
    <s v="South Park Studios _x000a_88 Peterborough Road _x000a_London _x000a_SW6 3HH"/>
    <n v="223617075"/>
    <s v="Lot 3"/>
    <s v="No"/>
    <s v="No"/>
    <s v="Yes"/>
    <n v="3"/>
    <d v="2020-01-31T00:00:00"/>
    <d v="2020-02-03T00:00:00"/>
    <d v="2020-03-20T00:00:00"/>
    <n v="50"/>
    <s v="Ext 1 23/03/20 to 15/05/20_x000a_£1800.00"/>
    <s v="Terminated 30/04/20"/>
    <s v="Yes"/>
    <s v="Yes"/>
    <s v="Yes"/>
    <s v="Yes"/>
    <s v="Yes"/>
  </r>
  <r>
    <x v="5"/>
    <s v="338"/>
    <s v="15/01/20"/>
    <s v="Steph Evans"/>
    <s v="South Staffs"/>
    <s v="South Staffs"/>
    <s v="JG"/>
    <x v="220"/>
    <x v="5"/>
    <s v="Lot 3"/>
    <s v="Standard Procedure_x000a_Location South Staffs_x000a_Pattern: 2 x 2 hour sessions for 19 weeks _x000a_Total = 76 hours"/>
    <d v="2020-01-21T00:00:00"/>
    <d v="1899-12-30T16:00:00"/>
    <d v="2020-01-28T00:00:00"/>
    <d v="1899-12-30T23:59:00"/>
    <x v="1"/>
    <x v="152"/>
    <d v="2020-07-03T00:00:00"/>
    <d v="2020-02-24T00:00:00"/>
    <d v="2020-07-03T00:00:00"/>
    <d v="2020-02-17T00:00:00"/>
    <d v="2020-02-17T00:00:00"/>
    <n v="3200"/>
    <x v="16"/>
    <s v="South Park Studios _x000a_88 Peterborough Road _x000a_London _x000a_SW6 3HH"/>
    <n v="223617075"/>
    <s v="Lot 3"/>
    <s v="No"/>
    <s v="No"/>
    <s v="Yes"/>
    <n v="3"/>
    <d v="2020-02-17T00:00:00"/>
    <d v="2020-02-24T00:00:00"/>
    <d v="2020-07-03T00:00:00"/>
    <n v="50"/>
    <s v="V1 date reduced to a week earlier in line with the year 11 leaving date _x000a_£3,000.00_x000a_"/>
    <s v="Terminated 15/04/20"/>
    <s v="Yes"/>
    <s v="Yes"/>
    <s v="Yes"/>
    <s v="Yes"/>
    <s v="Yes"/>
  </r>
  <r>
    <x v="0"/>
    <s v="339"/>
    <s v="21/01/20"/>
    <s v="Julie Holmes"/>
    <s v="Staffordshire Moorlands"/>
    <s v="Moorlands/Home"/>
    <s v="MR"/>
    <x v="221"/>
    <x v="5"/>
    <s v="Lot 3"/>
    <s v="Emergency Procedure_x000a_Location Moorlands/Home_x000a_Pattern: 2 hrs per day x 5 days = 10 hrs per week _x000a_For 8 weeks_x000a_Total = 80 hours "/>
    <d v="2020-01-22T00:00:00"/>
    <d v="1899-12-30T12:00:00"/>
    <d v="2020-01-23T00:00:00"/>
    <d v="1899-12-30T23:59:00"/>
    <x v="1"/>
    <x v="150"/>
    <d v="2020-03-13T00:00:00"/>
    <d v="2020-02-03T00:00:00"/>
    <d v="2020-03-13T00:00:00"/>
    <d v="2020-01-30T00:00:00"/>
    <d v="2020-01-30T00:00:00"/>
    <n v="2500"/>
    <x v="16"/>
    <s v="South Park Studios _x000a_88 Peterborough Road _x000a_London _x000a_SW6 3HH"/>
    <n v="223617075"/>
    <s v="Lot 3"/>
    <s v="No"/>
    <s v="No"/>
    <s v="Yes"/>
    <n v="2"/>
    <d v="2020-01-30T00:00:00"/>
    <d v="2020-02-03T00:00:00"/>
    <d v="2020-03-13T00:00:00"/>
    <n v="50"/>
    <m/>
    <m/>
    <s v="Yes"/>
    <s v="Yes"/>
    <s v="Yes"/>
    <s v="Yes"/>
    <s v="Yes"/>
  </r>
  <r>
    <x v="0"/>
    <s v="340"/>
    <s v="23/01/20"/>
    <s v="Bridget Thompson"/>
    <s v="Burton-upon-Trent"/>
    <s v="Burton-upon-Trent"/>
    <s v="MR"/>
    <x v="222"/>
    <x v="5"/>
    <s v="Lot 3"/>
    <s v="Standard Procedure_x000a_Location Burton-Upon-Trent_x000a_Pattern: 3 x 2 hour sessions for 15 weeks _x000a_Total = 90 hours"/>
    <d v="2020-01-24T00:00:00"/>
    <d v="1899-12-30T15:00:00"/>
    <d v="2020-01-31T00:00:00"/>
    <d v="1899-12-30T23:59:00"/>
    <x v="1"/>
    <x v="152"/>
    <d v="2020-06-26T00:00:00"/>
    <d v="2020-02-24T00:00:00"/>
    <d v="2020-06-26T00:00:00"/>
    <d v="2020-02-13T00:00:00"/>
    <d v="2020-02-13T00:00:00"/>
    <n v="4500"/>
    <x v="4"/>
    <s v="11 Ferndell Close _x000a_Cannock _x000a_Staffs _x000a_WS11 1HR"/>
    <s v="N/A"/>
    <s v="Lot 3"/>
    <s v="No"/>
    <s v="No"/>
    <s v="Yes"/>
    <n v="3"/>
    <d v="2020-02-13T00:00:00"/>
    <d v="2020-02-24T00:00:00"/>
    <d v="2020-06-26T00:00:00"/>
    <n v="50"/>
    <s v="Ext 1 29/06/20 to 20/07/20_x000a_£900.00"/>
    <m/>
    <s v="Yes"/>
    <s v="Yes"/>
    <s v="Yes"/>
    <s v="N/A"/>
    <s v="Yes"/>
  </r>
  <r>
    <x v="5"/>
    <s v="341"/>
    <s v="27/01/20"/>
    <s v="Julie Vine"/>
    <s v="Stafford"/>
    <s v="Stafford"/>
    <s v="JG"/>
    <x v="223"/>
    <x v="5"/>
    <s v="Lot 3"/>
    <s v="Standard Procedure_x000a_Location Stafford_x000a_Pattern: 2 x 2 hour sessions for 21 weeks _x000a_Total = 84 hours"/>
    <d v="2020-02-02T00:00:00"/>
    <d v="1899-12-30T13:30:00"/>
    <d v="2020-02-04T00:00:00"/>
    <d v="1899-12-30T23:59:00"/>
    <x v="1"/>
    <x v="152"/>
    <d v="2020-06-26T00:00:00"/>
    <d v="2020-02-24T00:00:00"/>
    <d v="2020-06-26T00:00:00"/>
    <d v="2020-02-17T00:00:00"/>
    <d v="2020-02-24T00:00:00"/>
    <n v="3200"/>
    <x v="4"/>
    <s v="11 Ferndell Close _x000a_Cannock _x000a_Staffs _x000a_WS11 1HR"/>
    <s v="N/A"/>
    <s v="Lot 3"/>
    <s v="No"/>
    <s v="No"/>
    <s v="Yes"/>
    <n v="3"/>
    <d v="2020-02-17T00:00:00"/>
    <d v="2020-02-24T00:00:00"/>
    <d v="2020-06-26T00:00:00"/>
    <n v="50"/>
    <s v="Ext 1 01/09/2020 to 23/10/2020_x000a_£1,950.00_x000a__x000a_Ext 1 02/11/2020 to 25/06/2021_x000a_£13,800.00"/>
    <s v="Var 1 to increase original contract by 1 hr per week w.e.f. 29/04/2020 and extend by 3 weeks; total increase in hours = 18; additional cost £900.00_x000a__x000a_Var 2 to increase Extension 1 by 5 hrs per week; total increase in hours =39; additional cost £1950.00"/>
    <s v="Yes"/>
    <s v="Yes"/>
    <s v="Yes"/>
    <s v="Yes"/>
    <s v="Yes"/>
  </r>
  <r>
    <x v="0"/>
    <s v="342"/>
    <s v="21/01/20"/>
    <s v="Ann Whorwood"/>
    <s v="Burton-upon-Trent"/>
    <s v="Burton-upon-Trent"/>
    <s v="NT"/>
    <x v="224"/>
    <x v="5"/>
    <s v="Lot 3"/>
    <s v="Short Procedure_x000a_Location Burton_x000a_Pattern: 5 x 2 hour sessions for 7 weeks_x000a_Total = 70 hours"/>
    <d v="2020-01-28T00:00:00"/>
    <d v="1899-12-30T16:00:00"/>
    <d v="2020-02-03T00:00:00"/>
    <d v="1899-12-30T23:59:00"/>
    <x v="1"/>
    <x v="151"/>
    <d v="2020-03-13T00:00:00"/>
    <d v="2020-02-24T00:00:00"/>
    <d v="2020-04-03T00:00:00"/>
    <d v="2020-02-10T00:00:00"/>
    <d v="2020-02-10T00:00:00"/>
    <n v="3000"/>
    <x v="16"/>
    <s v="South Park Studios _x000a_88 Peterborough Road _x000a_London _x000a_SW6 3HH"/>
    <n v="223617075"/>
    <s v="Lot 3"/>
    <s v="No"/>
    <s v="No"/>
    <s v="Yes"/>
    <n v="2"/>
    <d v="2020-02-10T00:00:00"/>
    <d v="2020-02-24T00:00:00"/>
    <d v="2020-04-03T00:00:00"/>
    <n v="50"/>
    <s v="Ext 1 20/04/20 to 17/07/20 _x000a_£5,900.00_x000a__x000a_Ext 2 02/09/2020 to 18/12/2020_x000a_£7,300.00"/>
    <s v="Terminated 15/09/20"/>
    <s v="Yes"/>
    <s v="Yes"/>
    <s v="Yes"/>
    <s v="N/A"/>
    <s v="Yes"/>
  </r>
  <r>
    <x v="5"/>
    <s v="343"/>
    <s v="28/01/20"/>
    <s v="Vikki Cobb"/>
    <s v="Burton-upon-Trent"/>
    <s v="Burton-upon-Trent"/>
    <s v="JG"/>
    <x v="225"/>
    <x v="5"/>
    <s v="Lot 3"/>
    <s v="Short Procedure_x000a_Location Burton_x000a_Pattern: 5 x 6 hour sessions for 6 weeks_x000a_Total = 30 hours"/>
    <d v="2020-01-30T00:00:00"/>
    <d v="1899-12-30T14:00:00"/>
    <d v="2020-02-05T00:00:00"/>
    <d v="1899-12-30T23:59:00"/>
    <x v="1"/>
    <x v="152"/>
    <d v="2020-04-03T00:00:00"/>
    <d v="2020-02-24T00:00:00"/>
    <d v="2020-04-03T00:00:00"/>
    <d v="2020-02-17T00:00:00"/>
    <d v="2020-02-18T00:00:00"/>
    <n v="1500"/>
    <x v="4"/>
    <s v="11 Ferndell Close _x000a_Cannock _x000a_Staffs _x000a_WS11 1HR"/>
    <s v="N/A"/>
    <s v="Lot 3"/>
    <s v="No"/>
    <s v="No"/>
    <s v="Yes"/>
    <n v="3"/>
    <d v="2020-02-17T00:00:00"/>
    <d v="2020-02-24T00:00:00"/>
    <d v="2020-04-03T00:00:00"/>
    <n v="50"/>
    <s v="Ext 1 20/04/20 to 17/07/20 _x000a_£2,950.00_x000a__x000a_Ext 2 02/09/20 to 18/12/20_x000a_£3,650.00_x000a__x000a_Ext 3 04/01/2021 to 01/04/2021_x000a_£5,900.00_x000a__x000a_Ext 4 19/04/2021 to 28/05/2021_x000a_£2,900.00_x000a__x000a_Ext 5 07/06/2021 to 21/07/2021_x000a_£3,300.00"/>
    <m/>
    <s v="Yes"/>
    <s v="Yes"/>
    <s v="Yes"/>
    <s v="Yes"/>
    <s v="Yes"/>
  </r>
  <r>
    <x v="5"/>
    <s v="344"/>
    <s v="28/01/2020"/>
    <s v="Vikki Cobb"/>
    <s v="East Staffs"/>
    <s v="East Staffs"/>
    <s v="JP"/>
    <x v="226"/>
    <x v="5"/>
    <s v="Lot 3"/>
    <s v="Short Procedure_x000a_Location East Staffs_x000a_Pattern: 5 hours per week for 12 weeks_x000a_Total = 60 hours"/>
    <d v="2020-01-29T00:00:00"/>
    <d v="1899-12-30T14:15:00"/>
    <d v="2020-02-05T00:00:00"/>
    <d v="1899-12-30T23:59:00"/>
    <x v="1"/>
    <x v="152"/>
    <d v="2020-05-29T00:00:00"/>
    <d v="2020-02-24T00:00:00"/>
    <d v="2020-05-29T00:00:00"/>
    <d v="2020-02-13T00:00:00"/>
    <d v="2020-02-20T00:00:00"/>
    <n v="3000"/>
    <x v="16"/>
    <s v="South Park Studios _x000a_88 Peterborough Road _x000a_London _x000a_SW6 3HH"/>
    <n v="223617075"/>
    <s v="Lot 3"/>
    <s v="No"/>
    <s v="No"/>
    <s v="Yes"/>
    <n v="1"/>
    <d v="2020-02-17T00:00:00"/>
    <d v="2020-02-24T00:00:00"/>
    <d v="2020-05-29T00:00:00"/>
    <n v="50"/>
    <s v="Ext 1 01/06/20 to 17/07/20_x000a_£750.00"/>
    <m/>
    <s v="Yes"/>
    <s v="Yes"/>
    <s v="Yes"/>
    <s v="N/A"/>
    <s v="Yes"/>
  </r>
  <r>
    <x v="1"/>
    <s v="345"/>
    <s v="31/01/2020"/>
    <s v="Karen Armitt"/>
    <s v="Stafford"/>
    <s v="Stafford"/>
    <s v="VA"/>
    <x v="227"/>
    <x v="5"/>
    <s v="Lot 4"/>
    <s v="Short Procedure_x000a_Location Stafford_x000a_Pattern:1 x 2hr session per week for 19 weeks_x000a_Total = 38 hours"/>
    <d v="2020-02-03T00:00:00"/>
    <d v="1899-12-30T09:40:00"/>
    <d v="2020-02-06T00:00:00"/>
    <d v="1899-12-30T23:59:00"/>
    <x v="0"/>
    <x v="80"/>
    <m/>
    <m/>
    <m/>
    <m/>
    <m/>
    <m/>
    <x v="0"/>
    <s v="Select Supplier"/>
    <s v="Select Supplier"/>
    <s v="Lot 4"/>
    <m/>
    <m/>
    <s v="Select Supplier"/>
    <m/>
    <m/>
    <d v="1899-12-30T00:00:00"/>
    <d v="1899-12-30T00:00:00"/>
    <m/>
    <m/>
    <m/>
    <s v="N/A"/>
    <s v="N/A"/>
    <s v="N/A"/>
    <s v="N/A"/>
    <s v="N/A"/>
  </r>
  <r>
    <x v="1"/>
    <s v="346"/>
    <s v="31/01/2020"/>
    <s v="Karen Armitt"/>
    <s v="Stafford"/>
    <s v="Stafford"/>
    <s v="MR"/>
    <x v="227"/>
    <x v="5"/>
    <s v="Lot 3"/>
    <s v="Short Procedure_x000a_Location: Stafford_x000a_Pattern: 1 x 2 hr session per day, 4 days a week for 19 weeks_x000a_Total = 152 hours"/>
    <d v="2020-02-03T00:00:00"/>
    <d v="1899-12-30T12:17:00"/>
    <d v="2020-02-06T00:00:00"/>
    <d v="1899-12-30T23:59:00"/>
    <x v="1"/>
    <x v="153"/>
    <d v="2020-07-17T00:00:00"/>
    <d v="2020-02-24T00:00:00"/>
    <d v="2020-07-17T00:00:00"/>
    <d v="2020-02-13T00:00:00"/>
    <d v="2020-02-13T00:00:00"/>
    <n v="7200"/>
    <x v="4"/>
    <s v="11 Ferndell Close _x000a_Cannock _x000a_Staffs _x000a_WS11 1HR"/>
    <s v="N/A"/>
    <s v="Lot 3"/>
    <s v="No"/>
    <s v="No"/>
    <s v="Yes"/>
    <n v="4"/>
    <d v="2020-02-13T00:00:00"/>
    <d v="2020-02-24T00:00:00"/>
    <d v="2020-07-17T00:00:00"/>
    <n v="50"/>
    <s v="Ext 1 02/09/20 to 23/10/20_x000a_£3,800.00_x000a__x000a_Ext 2 02/11/20 to 18/12/20_x000a_£3,500.00_x000a__x000a_Ext 3 04/01/21 to 12/02/21_x000a_£1,500.00"/>
    <s v="Var 1 to increase original contract by 2 hrs per week w.e.f. 02/03/2020; total increase in hours = 32; additional cost £1,600.00"/>
    <s v="Yes"/>
    <s v="Yes"/>
    <s v="Yes"/>
    <s v="Yes"/>
    <s v="Yes"/>
  </r>
  <r>
    <x v="0"/>
    <s v="347"/>
    <s v="05/02/2020"/>
    <s v="Jemma Allison"/>
    <s v="Cannock"/>
    <s v="Cannock"/>
    <s v="VA"/>
    <x v="228"/>
    <x v="5"/>
    <s v="Lot 3"/>
    <s v="Standard Procedure_x000a_Location Cannock_x000a_Pattern: 10 hrs per week_x000a_Total = TBC (to run until 03.04.20)"/>
    <d v="2020-02-06T00:00:00"/>
    <d v="1899-12-30T10:30:00"/>
    <d v="2020-02-13T00:00:00"/>
    <d v="1899-12-30T23:59:00"/>
    <x v="0"/>
    <x v="154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m/>
    <m/>
    <m/>
    <m/>
  </r>
  <r>
    <x v="5"/>
    <s v="348"/>
    <s v="06/02/2020"/>
    <s v="Alison Heath"/>
    <s v="Cannock"/>
    <s v="Cannock/Norton Canes"/>
    <s v="MR"/>
    <x v="229"/>
    <x v="5"/>
    <s v="Lot 3"/>
    <s v="Standard Procedure_x000a_Location: Cannock/Norton Canes_x000a_Pattern: 1 x 2hr session per week for 6 weeks (to end on 03/04/2020)_x000a_Total = 12 hours"/>
    <d v="2020-02-07T00:00:00"/>
    <d v="1899-12-30T11:35:00"/>
    <d v="2020-02-14T00:00:00"/>
    <d v="1899-12-30T23:59:00"/>
    <x v="1"/>
    <x v="152"/>
    <d v="2020-04-03T00:00:00"/>
    <d v="2020-03-02T00:00:00"/>
    <d v="2020-04-03T00:00:00"/>
    <d v="2020-02-24T00:00:00"/>
    <d v="2020-02-25T00:00:00"/>
    <n v="480"/>
    <x v="4"/>
    <s v="11 Ferndell Close _x000a_Cannock _x000a_Staffs _x000a_WS11 1HR"/>
    <s v="N/A"/>
    <s v="Lot 3"/>
    <s v="No"/>
    <s v="No"/>
    <s v="Yes"/>
    <n v="2"/>
    <d v="2020-02-25T00:00:00"/>
    <d v="2020-03-02T00:00:00"/>
    <d v="2020-04-03T00:00:00"/>
    <n v="48"/>
    <s v="Ext 1 04/05/20 to 20/07/20_x000a_£1,440.00"/>
    <s v="V1 increase of 1 hr per week w.e.f. 16/03/20 &amp; extend by 2 weeks to 01/05/20; total increase in hours = 9; extra cost £432.00_x000a__x000a_V2 increase of 3 hrs per week w.e.f. 29/06/20 &amp; extend by 7.8 weeks to 23/10/20; total increase in hours = 57; extra cost £2736.00_x000a__x000a_Terminated 08/09/2020"/>
    <s v="Yes"/>
    <s v="Yes"/>
    <s v="Yes"/>
    <s v="N/A"/>
    <s v="Yes"/>
  </r>
  <r>
    <x v="1"/>
    <s v="349"/>
    <s v="06/02/2020"/>
    <s v="Lisa Wood"/>
    <s v="Newcastle"/>
    <s v="Kidsgrove"/>
    <s v="JP"/>
    <x v="230"/>
    <x v="5"/>
    <s v="Lot 3"/>
    <s v="Short Procedure_x000a_Location: Newcastle_x000a_Pattern: 2 hours per day, 5 days per week, 10 hours per week for 17 weeks_x000a_Total = 170 hours"/>
    <d v="2020-02-07T00:00:00"/>
    <d v="1899-12-30T14:00:00"/>
    <d v="2020-02-12T00:00:00"/>
    <d v="1899-12-30T23:59:00"/>
    <x v="1"/>
    <x v="155"/>
    <d v="2020-07-20T00:00:00"/>
    <d v="2020-02-25T00:00:00"/>
    <d v="2020-07-20T00:00:00"/>
    <d v="2020-02-24T00:00:00"/>
    <d v="2020-02-26T00:00:00"/>
    <n v="8400"/>
    <x v="16"/>
    <s v="South Park Studios _x000a_88 Peterborough Road _x000a_London _x000a_SW6 3HH"/>
    <n v="223617075"/>
    <s v="Lot 3"/>
    <s v="No"/>
    <s v="No"/>
    <s v="Yes"/>
    <n v="1"/>
    <d v="2020-02-24T00:00:00"/>
    <d v="2020-02-25T00:00:00"/>
    <d v="2020-07-20T00:00:00"/>
    <n v="50"/>
    <m/>
    <s v="V1 24/02/20 to 20/07/20 _x000a_reduction in hrs from 10 to 5 pw_x000a_Cost reduced to £4,250.00_x000a__x000a_Terminated 12/06/2020"/>
    <s v="Yes"/>
    <s v="Yes"/>
    <s v="Yes"/>
    <s v="Yes"/>
    <s v="Yes"/>
  </r>
  <r>
    <x v="5"/>
    <s v="350"/>
    <s v="07/02/2020"/>
    <s v="Jackie Taylor"/>
    <s v="Lichfield"/>
    <s v="Burntwood"/>
    <s v="JP"/>
    <x v="231"/>
    <x v="5"/>
    <s v="Lot 3"/>
    <s v="Standard Procedure_x000a_Location Burntwood_x000a_Pattern: 2 hours a day, 2 days per week for 5 weeks_x000a_Total = 20 hours"/>
    <d v="2020-02-10T00:00:00"/>
    <d v="1899-12-30T10:35:00"/>
    <d v="2020-02-17T00:00:00"/>
    <d v="1899-12-30T23:59:00"/>
    <x v="1"/>
    <x v="156"/>
    <d v="2020-04-03T00:00:00"/>
    <d v="2020-03-02T00:00:00"/>
    <d v="2020-04-03T00:00:00"/>
    <d v="2020-02-26T00:00:00"/>
    <d v="2020-02-26T00:00:00"/>
    <n v="1000"/>
    <x v="16"/>
    <s v="South Park Studios _x000a_88 Peterborough Road _x000a_London _x000a_SW6 3HH"/>
    <n v="223617075"/>
    <s v="Lot 3"/>
    <s v="No"/>
    <s v="No"/>
    <s v="Yes"/>
    <n v="2"/>
    <d v="2020-02-25T00:00:00"/>
    <d v="2020-03-02T00:00:00"/>
    <d v="2020-04-03T00:00:00"/>
    <n v="50"/>
    <m/>
    <s v="Terminated 03/04/2020"/>
    <s v="Yes"/>
    <s v="Yes"/>
    <s v="Yes"/>
    <s v="N/A"/>
    <s v="Yes"/>
  </r>
  <r>
    <x v="5"/>
    <s v="351"/>
    <s v="10/02/2020"/>
    <s v="Julie Vine"/>
    <s v="South Staffs"/>
    <s v="Cheslyn Hay"/>
    <s v="JP"/>
    <x v="232"/>
    <x v="5"/>
    <s v="Lot 3"/>
    <s v="Standard Procedure_x000a_Location Cheslyn Hay_x000a_Pattern: 1 session, 2 hours per week for 10 weeks_x000a_Total = 20 hours"/>
    <d v="2020-02-12T00:00:00"/>
    <d v="1899-12-30T09:10:00"/>
    <d v="2020-02-19T00:00:00"/>
    <d v="1899-12-30T23:59:00"/>
    <x v="1"/>
    <x v="156"/>
    <d v="2020-05-22T00:00:00"/>
    <d v="2020-03-02T00:00:00"/>
    <d v="2020-05-22T00:00:00"/>
    <d v="2020-02-26T00:00:00"/>
    <d v="2020-02-26T00:00:00"/>
    <n v="1000"/>
    <x v="16"/>
    <s v="South Park Studios _x000a_88 Peterborough Road _x000a_London _x000a_SW6 3HH"/>
    <n v="223617075"/>
    <s v="Lot 3"/>
    <s v="No"/>
    <s v="No"/>
    <s v="Yes"/>
    <n v="2"/>
    <d v="2020-02-25T00:00:00"/>
    <d v="2020-03-02T00:00:00"/>
    <d v="2020-05-22T00:00:00"/>
    <n v="50"/>
    <m/>
    <s v="Terminated 22/04/2020"/>
    <s v="Yes"/>
    <s v="Yes"/>
    <s v="Yes"/>
    <s v="N/A"/>
    <s v="Yes"/>
  </r>
  <r>
    <x v="1"/>
    <s v="352"/>
    <s v="12/02/2020"/>
    <s v="Karen Armitt"/>
    <s v="South Staffs"/>
    <s v="Perton"/>
    <s v="MR"/>
    <x v="233"/>
    <x v="5"/>
    <s v="Lot 3"/>
    <s v="Short Procedure_x000a_Location Perton_x000a_Pattern: 2 hours a day, 5 days per week for 17.8 weeks_x000a_Total = 178 hours"/>
    <d v="2020-02-12T00:00:00"/>
    <d v="1899-12-30T16:10:00"/>
    <d v="2020-02-17T00:00:00"/>
    <d v="1899-12-30T23:59:00"/>
    <x v="1"/>
    <x v="152"/>
    <d v="2020-07-17T00:00:00"/>
    <d v="2020-02-25T00:00:00"/>
    <d v="2020-07-17T00:00:00"/>
    <d v="2020-02-24T00:00:00"/>
    <d v="2020-02-25T00:00:00"/>
    <n v="10680"/>
    <x v="3"/>
    <s v="Dean Row Court  _x000a_Summerfields Village Centre _x000a_Dean Row Road  _x000a_Wilmslow _x000a_SK9 2TB"/>
    <n v="235030744"/>
    <s v="Lot 3"/>
    <s v="No"/>
    <s v="No"/>
    <s v="Yes"/>
    <n v="3"/>
    <d v="2020-02-24T00:00:00"/>
    <d v="2020-02-25T00:00:00"/>
    <d v="2020-07-17T00:00:00"/>
    <n v="60"/>
    <m/>
    <m/>
    <s v="Yes"/>
    <s v="Yes"/>
    <s v="Yes"/>
    <s v="Yes"/>
    <s v="Yes"/>
  </r>
  <r>
    <x v="1"/>
    <s v="353"/>
    <s v="13/02/2020"/>
    <s v="Karen Armitt"/>
    <s v="Stafford"/>
    <s v="Stafford"/>
    <s v="NT"/>
    <x v="234"/>
    <x v="5"/>
    <s v="Lot 3"/>
    <s v="Short Procedure_x000a_Location: Stafford_x000a_Pattern:_x000a_Mon – Wed – 1.5 hours per day = 4.5 hours per week = 76.5 hours in total_x000a_Thu and Fri – 2 hours per day = 4 hours per week = 66 hours in total_x000a_Total = 142.5 hours"/>
    <d v="2020-02-13T00:00:00"/>
    <d v="1899-12-30T12:05:00"/>
    <d v="2020-02-18T00:00:00"/>
    <d v="1899-12-30T23:59:00"/>
    <x v="1"/>
    <x v="156"/>
    <d v="2020-07-17T00:00:00"/>
    <d v="2020-03-02T00:00:00"/>
    <d v="2020-07-17T00:00:00"/>
    <d v="2020-03-04T00:00:00"/>
    <d v="2020-03-07T00:00:00"/>
    <n v="3595.5"/>
    <x v="18"/>
    <s v="Chuckle House_x000a_Unit 10_x000a_Stone Enterprise Park_x000a_Emerald Way_x000a_Stone_x000a_ST15 0SR"/>
    <s v="N/A"/>
    <s v="Lot 3"/>
    <s v="No"/>
    <s v="No"/>
    <s v="Yes"/>
    <n v="5"/>
    <d v="2020-03-04T00:00:00"/>
    <d v="2020-03-02T00:00:00"/>
    <d v="2020-07-17T00:00:00"/>
    <n v="47"/>
    <s v="Ext 1 02/09/20 to 18/12/20_x000a_£,3031.50_x000a__x000a_Ext 2 04/01/2021 to 01/04/2021_x000a_£2,538.00_x000a__x000a_Ext 3 19/04/2021 to 21/07/2021_x000a_£1,762.50"/>
    <s v="Terminated 28/06/2021"/>
    <s v="Yes"/>
    <s v="Yes"/>
    <s v="Yes"/>
    <s v="Yes"/>
    <s v="Yes"/>
  </r>
  <r>
    <x v="2"/>
    <m/>
    <m/>
    <m/>
    <m/>
    <m/>
    <m/>
    <x v="22"/>
    <x v="5"/>
    <m/>
    <m/>
    <m/>
    <m/>
    <m/>
    <m/>
    <x v="3"/>
    <x v="21"/>
    <m/>
    <m/>
    <m/>
    <m/>
    <d v="2020-03-05T00:00:00"/>
    <n v="3300"/>
    <x v="4"/>
    <s v="11 Ferndell Close _x000a_Cannock _x000a_Staffs _x000a_WS11 1HR"/>
    <s v="N/A"/>
    <m/>
    <s v="No"/>
    <s v="No"/>
    <s v="Yes"/>
    <m/>
    <m/>
    <m/>
    <m/>
    <n v="50"/>
    <s v="Ext 1 02/09/20 to 18/12/20_x000a_£3,000.00_x000a__x000a_Ext 2 04/01/2021 to 01/04/2021_x000a_£2,300.00_x000a__x000a_Ext 3 19/04/2021 to 21/07/2021_x000a_£3,700.00"/>
    <s v="Terminated 28/06/2021"/>
    <s v="Yes"/>
    <s v="Yes"/>
    <s v="Yes"/>
    <s v="Yes"/>
    <s v="Yes"/>
  </r>
  <r>
    <x v="0"/>
    <s v="354"/>
    <s v="13/02/2020"/>
    <s v="Kate Lukasiewicz"/>
    <s v="Newcastle-under-Lyme"/>
    <s v="Newcastle-under-Lyme"/>
    <s v="MR"/>
    <x v="235"/>
    <x v="5"/>
    <s v="Lot 3"/>
    <s v="Standard Procedure_x000a_Location Newcastle Under lyme_x000a_Pattern: 6 hours per week, for 16 weeks_x000a_Total = 96 hours"/>
    <d v="2020-02-13T00:00:00"/>
    <d v="1899-12-30T16:20:00"/>
    <d v="2020-02-20T00:00:00"/>
    <d v="1899-12-30T23:59:00"/>
    <x v="1"/>
    <x v="152"/>
    <d v="2020-07-03T00:00:00"/>
    <d v="2020-03-09T00:00:00"/>
    <d v="2020-07-17T00:00:00"/>
    <d v="2020-03-06T00:00:00"/>
    <d v="2020-03-09T00:00:00"/>
    <n v="4320"/>
    <x v="13"/>
    <s v="2 Ashmore Drive _x000a_Gnosall  _x000a_Staffordshire _x000a_ST20 0RP"/>
    <s v="N/A"/>
    <s v="Lot 3"/>
    <s v="No"/>
    <s v="No"/>
    <s v="Yes"/>
    <n v="2"/>
    <d v="2020-03-10T00:00:00"/>
    <d v="2020-03-09T00:00:00"/>
    <d v="2020-07-17T00:00:00"/>
    <n v="45"/>
    <m/>
    <m/>
    <s v="Yes"/>
    <s v="Yes"/>
    <s v="Yes"/>
    <s v="Yes"/>
    <s v="Yes"/>
  </r>
  <r>
    <x v="1"/>
    <s v="355"/>
    <d v="2020-02-13T00:00:00"/>
    <s v="Jemma Allison"/>
    <s v="Lichfield"/>
    <s v="Lichfield"/>
    <s v="MR"/>
    <x v="236"/>
    <x v="5"/>
    <s v="Lot 3"/>
    <s v="Short Procedure_x000a_Location: Lichfield_x000a_Pattern: 4 hours per week for 15 weeks_x000a_Total = 60 hours"/>
    <d v="2020-02-14T00:00:00"/>
    <d v="1899-12-30T15:10:00"/>
    <d v="2020-02-19T00:00:00"/>
    <d v="1899-12-30T23:59:00"/>
    <x v="1"/>
    <x v="152"/>
    <d v="2020-06-26T00:00:00"/>
    <d v="2020-03-02T00:00:00"/>
    <d v="2020-06-26T00:00:00"/>
    <d v="2020-02-28T00:00:00"/>
    <d v="2020-03-02T00:00:00"/>
    <n v="2520"/>
    <x v="13"/>
    <s v="2 Ashmore Drive _x000a_Gnosall  _x000a_Staffordshire _x000a_ST20 0RP"/>
    <s v="N/A"/>
    <s v="Lot 3"/>
    <s v="No"/>
    <s v="No"/>
    <s v="Yes"/>
    <n v="3"/>
    <d v="2020-03-03T00:00:00"/>
    <d v="2020-03-02T00:00:00"/>
    <d v="2020-06-26T00:00:00"/>
    <n v="45"/>
    <m/>
    <s v="Terminated 03/04/2020"/>
    <s v="Yes"/>
    <s v="Yes"/>
    <s v="Yes"/>
    <s v="Yes"/>
    <s v="Yes"/>
  </r>
  <r>
    <x v="0"/>
    <s v="356"/>
    <d v="2020-02-14T00:00:00"/>
    <s v="Jenni Wolfenden"/>
    <s v="Staffordshire Moorlands"/>
    <s v="Moorlands/Home"/>
    <s v="MR"/>
    <x v="237"/>
    <x v="6"/>
    <s v="Lot 3"/>
    <s v="Emergency Procedure_x000a_Location Moorlands/Home_x000a_Pattern: 2 hrs per day x 5 days = 10 hrs per week for 16 weeks_x000a_Total = 160 hours "/>
    <d v="2020-02-17T00:00:00"/>
    <d v="1899-12-30T11:00:00"/>
    <d v="2020-02-18T00:00:00"/>
    <d v="1899-12-30T23:59:00"/>
    <x v="1"/>
    <x v="156"/>
    <d v="2020-07-17T00:00:00"/>
    <d v="2020-03-02T00:00:00"/>
    <d v="2020-07-17T00:00:00"/>
    <d v="2020-02-27T00:00:00"/>
    <d v="2020-02-27T00:00:00"/>
    <n v="8400"/>
    <x v="16"/>
    <s v="South Park Studios _x000a_88 Peterborough Road _x000a_London _x000a_SW6 3HH"/>
    <n v="223617075"/>
    <s v="Lot 3"/>
    <m/>
    <m/>
    <s v="Yes"/>
    <n v="2"/>
    <d v="2020-02-27T00:00:00"/>
    <d v="2020-03-02T00:00:00"/>
    <d v="2020-07-17T00:00:00"/>
    <n v="50"/>
    <m/>
    <m/>
    <s v="Yes"/>
    <s v="Yes"/>
    <s v="Yes"/>
    <s v="Yes"/>
    <s v="Yes"/>
  </r>
  <r>
    <x v="0"/>
    <s v="357"/>
    <d v="2020-02-14T00:00:00"/>
    <s v="Julie Holmes"/>
    <s v="Staffordshire Moorlands"/>
    <s v="Moorlands/Home"/>
    <s v="MR"/>
    <x v="238"/>
    <x v="6"/>
    <s v="Lot 3"/>
    <s v="Emergency Procedure_x000a_Location Moorlands/Home_x000a_Pattern: 2 hrs per day x 5 days = 10 hrs per week for 17 weeks_x000a_Total = 170 hours "/>
    <d v="2020-02-17T00:00:00"/>
    <d v="1899-12-30T13:25:00"/>
    <d v="2020-02-18T00:00:00"/>
    <d v="1899-12-30T23:59:00"/>
    <x v="1"/>
    <x v="156"/>
    <d v="2020-07-17T00:00:00"/>
    <d v="2020-03-02T00:00:00"/>
    <d v="2020-07-17T00:00:00"/>
    <d v="2020-02-25T00:00:00"/>
    <d v="2020-02-26T00:00:00"/>
    <n v="8400"/>
    <x v="16"/>
    <s v="South Park Studios _x000a_88 Peterborough Road _x000a_London _x000a_SW6 3HH"/>
    <n v="223617075"/>
    <s v="Lot 3"/>
    <m/>
    <m/>
    <s v="Yes"/>
    <n v="2"/>
    <d v="2020-02-26T00:00:00"/>
    <d v="2020-03-02T00:00:00"/>
    <d v="2020-07-17T00:00:00"/>
    <n v="50"/>
    <m/>
    <m/>
    <s v="Yes"/>
    <s v="Yes"/>
    <s v="Yes"/>
    <s v="Yes"/>
    <s v="Yes"/>
  </r>
  <r>
    <x v="5"/>
    <s v="358"/>
    <d v="2020-02-17T00:00:00"/>
    <s v="Bridget Thompson"/>
    <s v="Burntwood"/>
    <s v="Burntwood"/>
    <s v="VA"/>
    <x v="239"/>
    <x v="6"/>
    <s v="Lot 3"/>
    <s v="Standard Procedure_x000a_Location Burntwood_x000a_Pattern: 2 x 2  hrs per week_x000a_Total = 56 hours "/>
    <d v="2020-02-19T00:00:00"/>
    <d v="1899-12-30T10:30:00"/>
    <d v="2020-02-26T00:00:00"/>
    <d v="1899-12-30T23:59:00"/>
    <x v="1"/>
    <x v="156"/>
    <d v="2020-06-22T00:00:00"/>
    <d v="2020-03-09T00:00:00"/>
    <d v="2020-06-22T00:00:00"/>
    <d v="2020-03-04T00:00:00"/>
    <d v="2020-03-04T00:00:00"/>
    <n v="2496"/>
    <x v="16"/>
    <s v="South Park Studios _x000a_88 Peterborough Road _x000a_London _x000a_SW6 3HH"/>
    <n v="223617075"/>
    <s v="Lot 3"/>
    <m/>
    <m/>
    <s v="Yes"/>
    <n v="2"/>
    <d v="2020-04-03T00:00:00"/>
    <d v="2020-03-09T00:00:00"/>
    <d v="2020-06-22T00:00:00"/>
    <n v="52"/>
    <m/>
    <m/>
    <s v="Yes"/>
    <s v="Yes"/>
    <s v="Yes"/>
    <s v="N/A"/>
    <s v="Yes"/>
  </r>
  <r>
    <x v="0"/>
    <s v="359"/>
    <d v="2020-02-19T00:00:00"/>
    <s v="Hollie Morris"/>
    <s v="East Staffs and Tamworth (Burton)"/>
    <s v="Burton-upon-Trent"/>
    <s v="MR"/>
    <x v="240"/>
    <x v="6"/>
    <s v="Lot 3"/>
    <s v="Standard Procedure_x000a_Location: Burton_x000a_Pattern: Up to 10 hours per week for 5 weeks_x000a_Total = 50 hours"/>
    <d v="2020-02-19T00:00:00"/>
    <d v="1899-12-30T16:45:00"/>
    <d v="2020-02-26T00:00:00"/>
    <d v="1899-12-30T23:59:00"/>
    <x v="0"/>
    <x v="157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m/>
    <m/>
    <m/>
    <m/>
  </r>
  <r>
    <x v="5"/>
    <s v="360"/>
    <d v="2020-02-21T00:00:00"/>
    <s v="Jackie Taylor"/>
    <s v="Lichfield"/>
    <s v="Lichfield"/>
    <s v="JG"/>
    <x v="241"/>
    <x v="6"/>
    <s v="Lot 3"/>
    <s v="Standard Procedure_x000a_Location: Lichfield_x000a_Pattern: 2 x 1hrs per week for 17 weeks_x000a_Total = 34 hours"/>
    <d v="2020-02-24T00:00:00"/>
    <d v="1899-12-30T15:35:00"/>
    <d v="2020-03-02T00:00:00"/>
    <d v="1899-12-30T23:59:00"/>
    <x v="1"/>
    <x v="158"/>
    <d v="2020-07-17T00:00:00"/>
    <d v="2020-03-16T00:00:00"/>
    <d v="2020-07-17T00:00:00"/>
    <d v="2020-03-09T00:00:00"/>
    <d v="2020-03-09T00:00:00"/>
    <n v="1664"/>
    <x v="16"/>
    <s v="South Park Studios _x000a_88 Peterborough Road _x000a_London _x000a_SW6 3HH"/>
    <n v="223617075"/>
    <s v="Lot 3"/>
    <m/>
    <m/>
    <s v="Yes"/>
    <n v="2"/>
    <d v="2020-03-09T00:00:00"/>
    <d v="2020-03-16T00:00:00"/>
    <d v="2020-07-17T00:00:00"/>
    <n v="52"/>
    <s v="Ext 1 02/09/20 to 18/12/20_x000a_£1,560.00_x000a__x000a_Ext 2 04/01/21 to 01/04/21_x000a_£1,248.00_x000a__x000a_Ext 3 02/04/2021 to 21/07/2021_x000a_£1,352.00"/>
    <s v="Terminated 18/06/21"/>
    <s v="Yes"/>
    <s v="Yes"/>
    <s v="Yes"/>
    <s v="N/A"/>
    <s v="Yes"/>
  </r>
  <r>
    <x v="0"/>
    <s v="361"/>
    <d v="2020-02-27T00:00:00"/>
    <s v="Jemma Allison"/>
    <s v="Cannock"/>
    <s v="Cannock"/>
    <s v="MR"/>
    <x v="242"/>
    <x v="6"/>
    <s v="Lot 3"/>
    <s v="Standard Procedure_x000a_Location: Cannock_x000a_Pattern: 2 x 2hrs per week for 12 weeks_x000a_Total = 48 hours"/>
    <d v="2020-02-28T00:00:00"/>
    <d v="1899-12-30T13:00:00"/>
    <d v="2020-03-06T00:00:00"/>
    <d v="1899-12-30T23:59:00"/>
    <x v="1"/>
    <x v="159"/>
    <d v="2020-06-26T00:00:00"/>
    <d v="2020-03-16T00:00:00"/>
    <d v="2020-06-26T00:00:00"/>
    <d v="2020-03-13T00:00:00"/>
    <d v="2020-03-16T00:00:00"/>
    <n v="2496"/>
    <x v="16"/>
    <s v="South Park Studios _x000a_88 Peterborough Road _x000a_London _x000a_SW6 3HH"/>
    <n v="223617075"/>
    <s v="Lot 3"/>
    <m/>
    <m/>
    <s v="Yes"/>
    <n v="1"/>
    <d v="2020-03-16T00:00:00"/>
    <d v="2020-03-16T00:00:00"/>
    <d v="2020-06-26T00:00:00"/>
    <n v="52"/>
    <m/>
    <s v="Terminated 22/06/20"/>
    <s v="Yes"/>
    <s v="Yes"/>
    <s v="Yes"/>
    <s v="Yes"/>
    <s v="Yes"/>
  </r>
  <r>
    <x v="0"/>
    <s v="362"/>
    <d v="2020-03-05T00:00:00"/>
    <s v="Lucy Morris"/>
    <s v="Stafford"/>
    <s v="Stafford"/>
    <s v="MR"/>
    <x v="243"/>
    <x v="6"/>
    <s v="Lot 3"/>
    <s v="Emergency Procedure_x000a_Location: Stafford_x000a_Pattern: 2 x 1.5hrs per week for 15 weeks_x000a_Total = 45 hours"/>
    <d v="2020-03-05T00:00:00"/>
    <d v="1899-12-30T12:35:00"/>
    <d v="2020-03-06T00:00:00"/>
    <d v="1899-12-30T23:59:00"/>
    <x v="0"/>
    <x v="160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m/>
    <m/>
    <m/>
    <m/>
  </r>
  <r>
    <x v="0"/>
    <s v="363"/>
    <d v="2020-03-10T00:00:00"/>
    <s v="Claire Gardner"/>
    <s v="East Staffs"/>
    <s v="Burton-upon-Trent"/>
    <s v="MR"/>
    <x v="244"/>
    <x v="6"/>
    <s v="Lot 3"/>
    <s v="Short Procedure_x000a_Location: Burton_x000a_Pattern: 4 x 2hrs per week for 14 weeks_x000a_Total = 112 hours"/>
    <d v="2020-03-10T00:00:00"/>
    <d v="1899-12-30T16:15:00"/>
    <d v="2020-03-13T00:00:00"/>
    <d v="1899-12-30T23:59:00"/>
    <x v="1"/>
    <x v="161"/>
    <d v="2020-07-17T00:00:00"/>
    <d v="2020-04-20T00:00:00"/>
    <d v="2020-07-17T00:00:00"/>
    <d v="2020-03-30T00:00:00"/>
    <d v="2020-03-30T00:00:00"/>
    <n v="4800"/>
    <x v="4"/>
    <s v="11 Ferndell Close _x000a_Cannock _x000a_Staffs _x000a_WS11 1HR"/>
    <s v="N/A"/>
    <s v="Lot 3"/>
    <m/>
    <m/>
    <s v="Yes"/>
    <n v="4"/>
    <d v="2020-03-30T00:00:00"/>
    <d v="2020-04-20T00:00:00"/>
    <d v="2020-07-17T00:00:00"/>
    <n v="50"/>
    <m/>
    <s v="Terminated 04/05/20 as per mum's request"/>
    <s v="Yes"/>
    <s v="Yes"/>
    <s v="Yes"/>
    <s v="Yes"/>
    <s v="Yes"/>
  </r>
  <r>
    <x v="0"/>
    <s v="364"/>
    <d v="2020-03-10T00:00:00"/>
    <s v="Claire Gardner"/>
    <s v="East Staffs"/>
    <s v="Burton-upon-Trent"/>
    <s v="MR"/>
    <x v="244"/>
    <x v="6"/>
    <s v="Lot 2"/>
    <s v="Short Procedure_x000a_Location: Burton_x000a_Pattern: 1 x 2hrs per week for 14 weeks_x000a_Total = 28 hours"/>
    <d v="2020-03-10T00:00:00"/>
    <d v="1899-12-30T16:30:00"/>
    <d v="2020-03-13T00:00:00"/>
    <d v="1899-12-30T23:59:00"/>
    <x v="0"/>
    <x v="69"/>
    <m/>
    <m/>
    <m/>
    <m/>
    <m/>
    <m/>
    <x v="0"/>
    <s v="Select Supplier"/>
    <s v="Select Supplier"/>
    <s v="Lot 2"/>
    <m/>
    <m/>
    <s v="Select Supplier"/>
    <m/>
    <m/>
    <d v="1899-12-30T00:00:00"/>
    <d v="1899-12-30T00:00:00"/>
    <m/>
    <m/>
    <m/>
    <s v="N/A"/>
    <m/>
    <m/>
    <m/>
    <m/>
  </r>
  <r>
    <x v="5"/>
    <s v="365"/>
    <d v="2020-03-13T00:00:00"/>
    <s v="Lynn Sheldon"/>
    <s v="Kidsgrove"/>
    <s v="Kidsgrove"/>
    <s v="MR"/>
    <x v="245"/>
    <x v="6"/>
    <s v="Lot 3"/>
    <s v="Short Procedure_x000a_Location; Kidsgrove_x000a_Pattern: 2 x 1.5 hrs per week for 12 weeks_x000a_Total = 36 hours"/>
    <d v="2020-03-13T00:00:00"/>
    <d v="1899-12-30T15:10:00"/>
    <d v="2020-03-18T00:00:00"/>
    <d v="1899-12-30T23:59:00"/>
    <x v="1"/>
    <x v="162"/>
    <d v="2020-07-17T00:00:00"/>
    <d v="2020-04-20T00:00:00"/>
    <d v="2020-07-17T00:00:00"/>
    <d v="2020-03-27T00:00:00"/>
    <d v="2020-03-27T00:00:00"/>
    <n v="1908"/>
    <x v="16"/>
    <s v="South Park Studios _x000a_88 Peterborough Road _x000a_London _x000a_SW6 3HH"/>
    <n v="223617075"/>
    <s v="Lot 3"/>
    <m/>
    <m/>
    <s v="Yes"/>
    <n v="2"/>
    <d v="2020-03-27T00:00:00"/>
    <d v="2020-04-20T00:00:00"/>
    <d v="2020-07-17T00:00:00"/>
    <n v="53"/>
    <s v="Ext 1 02/09/20 to 18/12/20_x000a_£2,385.00_x000a__x000a_Ext 2 04/01/21 to 01/04/21_x000a_£1,908.00_x000a__x000a_Ext 3 19/04/21 to 21/07/21_x000a_£2,067.00_x000a__x000a_Ext 4 06/09/21 to 17/12/21_x000a_£3,339.00_x000a__x000a_Ext 5 04/01/2022-24/06/22_x000a_£5008.50"/>
    <m/>
    <s v="Yes"/>
    <s v="Yes"/>
    <s v="Yes"/>
    <s v="N/A"/>
    <s v="Yes"/>
  </r>
  <r>
    <x v="0"/>
    <s v="366"/>
    <d v="2020-03-13T00:00:00"/>
    <s v="Julie Holmes"/>
    <s v="Newcastle"/>
    <s v="Staffs Moorlands "/>
    <s v="VA"/>
    <x v="47"/>
    <x v="6"/>
    <s v="Lot 3"/>
    <s v="Short Procedure_x000a_Location: Staffs Moorlands _x000a_Pattern: 1.5hrs per day x 5 days for 13 wks _x000a_Total: 97.5 hours"/>
    <d v="2020-03-16T00:00:00"/>
    <d v="1899-12-30T08:50:00"/>
    <d v="2020-03-19T00:00:00"/>
    <d v="1899-12-30T23:59:00"/>
    <x v="1"/>
    <x v="163"/>
    <d v="2020-07-17T00:00:00"/>
    <d v="2020-04-20T00:00:00"/>
    <d v="2020-07-17T00:00:00"/>
    <d v="2020-04-07T00:00:00"/>
    <d v="2020-04-07T00:00:00"/>
    <n v="3540"/>
    <x v="3"/>
    <s v="Dean Row Court  _x000a_Summerfields Village Centre _x000a_Dean Row Road  _x000a_Wilmslow _x000a_SK9 2TB"/>
    <n v="235030744"/>
    <s v="Lot 3"/>
    <m/>
    <m/>
    <s v="Yes"/>
    <n v="2"/>
    <d v="2020-04-07T00:00:00"/>
    <d v="2020-04-20T00:00:00"/>
    <d v="2020-07-17T00:00:00"/>
    <n v="60"/>
    <s v="Ext 1 01/09/20 to 23/10/20_x000a_£2,340.00"/>
    <s v="Terminated 22/07/20"/>
    <s v="Yes"/>
    <s v="Yes"/>
    <s v="Yes"/>
    <s v="Yes"/>
    <s v="Yes"/>
  </r>
  <r>
    <x v="1"/>
    <s v="367"/>
    <d v="2020-03-16T00:00:00"/>
    <s v="Karen Armitt"/>
    <s v="South Staffs"/>
    <s v="Wombourne"/>
    <s v="JP"/>
    <x v="246"/>
    <x v="6"/>
    <s v="Lot 3"/>
    <s v="Short Procedure_x000a_Location: South Staffs_x000a_Pattern: 2 hours a day, 10 hours per week for 13 weeks and 2 days = 134 hours"/>
    <d v="2020-03-16T00:00:00"/>
    <d v="1899-12-30T15:00:00"/>
    <d v="2020-03-19T00:00:00"/>
    <d v="1899-12-30T23:59:00"/>
    <x v="1"/>
    <x v="164"/>
    <d v="2020-07-17T00:00:00"/>
    <d v="2020-04-20T00:00:00"/>
    <d v="2020-07-17T00:00:00"/>
    <m/>
    <m/>
    <n v="6000"/>
    <x v="20"/>
    <s v="99 Trent Valley Road_x000a_Lichfield_x000a_WS13 6EZ"/>
    <s v="N/A"/>
    <s v="Lot 3"/>
    <m/>
    <m/>
    <s v="Yes"/>
    <n v="3"/>
    <d v="2020-03-30T00:00:00"/>
    <d v="2020-04-20T00:00:00"/>
    <d v="2020-07-17T00:00:00"/>
    <n v="50"/>
    <s v="Ext 1 02/09/20 to 23/10/20_x000a_£3,800.00_x000a__x000a_Ext 2 02/11/20 to 18/12/20_x000a_£3,500.00_x000a__x000a_Ext 3 04/01/21 to 21/07/21_x000a_£12,100.00"/>
    <m/>
    <s v="Yes"/>
    <s v="Yes"/>
    <s v="Yes"/>
    <s v="N/A"/>
    <s v="Yes"/>
  </r>
  <r>
    <x v="0"/>
    <s v="368"/>
    <d v="2020-03-18T00:00:00"/>
    <s v="Claire Gardner"/>
    <s v="East Staffs"/>
    <s v="Burton-upon-Trent"/>
    <s v="VA"/>
    <x v="247"/>
    <x v="6"/>
    <s v="Lot 2"/>
    <s v="Short Procedure_x000a_Location: Burton_x000a_Pattern: 2 hours a day, 10 hours per week for 14 weeks_x000a_Total: 140hrs"/>
    <d v="2020-03-20T00:00:00"/>
    <d v="1899-12-30T11:00:00"/>
    <d v="2020-03-25T00:00:00"/>
    <d v="1899-12-30T23:59:00"/>
    <x v="0"/>
    <x v="80"/>
    <m/>
    <m/>
    <m/>
    <m/>
    <m/>
    <m/>
    <x v="0"/>
    <s v="Select Supplier"/>
    <s v="Select Supplier"/>
    <s v="Lot 2"/>
    <m/>
    <m/>
    <s v="Select Supplier"/>
    <m/>
    <m/>
    <d v="1899-12-30T00:00:00"/>
    <d v="1899-12-30T00:00:00"/>
    <m/>
    <m/>
    <m/>
    <s v="N/A"/>
    <m/>
    <m/>
    <m/>
    <m/>
  </r>
  <r>
    <x v="0"/>
    <s v="369"/>
    <d v="2020-03-18T00:00:00"/>
    <s v="Julia Magness"/>
    <s v="Tamworth"/>
    <s v="East Staffs"/>
    <s v="VA"/>
    <x v="248"/>
    <x v="7"/>
    <s v="Lot 3"/>
    <s v="Standard Procedure_x000a_Location: East Staffs_x000a_Pattern: 1hr per day for 5 days a week for a maximum of 12 wks _x000a_Total: 60 hours"/>
    <d v="2020-03-19T00:00:00"/>
    <d v="1899-12-30T14:00:00"/>
    <d v="2020-03-26T00:00:00"/>
    <d v="1899-12-30T23:59:00"/>
    <x v="0"/>
    <x v="165"/>
    <m/>
    <m/>
    <m/>
    <m/>
    <m/>
    <m/>
    <x v="0"/>
    <s v="Select Supplier"/>
    <s v="Select Supplier"/>
    <s v="Lot 3"/>
    <m/>
    <m/>
    <s v="Select Supplier"/>
    <n v="1"/>
    <m/>
    <d v="1899-12-30T00:00:00"/>
    <d v="1899-12-30T00:00:00"/>
    <m/>
    <m/>
    <m/>
    <s v="N/A"/>
    <s v="N/A"/>
    <s v="N/A"/>
    <s v="N/A"/>
    <s v="N/A"/>
  </r>
  <r>
    <x v="0"/>
    <s v="370"/>
    <d v="2020-03-19T00:00:00"/>
    <s v="Lucy Morris"/>
    <s v="Stafford"/>
    <s v="Stafford"/>
    <s v="MR"/>
    <x v="249"/>
    <x v="6"/>
    <s v="Lot 3"/>
    <s v="Short Procedure_x000a_Location: Stafford_x000a_Pattern: 10 hrs per week for 13 weeks_x000a_Total: 130 hours"/>
    <d v="2020-03-19T00:00:00"/>
    <d v="1899-12-30T15:45:00"/>
    <d v="2020-03-24T00:00:00"/>
    <d v="1899-12-30T23:59:00"/>
    <x v="1"/>
    <x v="163"/>
    <d v="2020-07-17T00:00:00"/>
    <d v="2020-05-11T00:00:00"/>
    <d v="2020-07-17T00:00:00"/>
    <d v="2020-05-06T00:00:00"/>
    <d v="2020-05-06T00:00:00"/>
    <n v="4500"/>
    <x v="4"/>
    <s v="11 Ferndell Close _x000a_Cannock _x000a_Staffs _x000a_WS11 1HR"/>
    <s v="N/A"/>
    <s v="Lot 3"/>
    <m/>
    <m/>
    <s v="Yes"/>
    <n v="3"/>
    <d v="2020-05-06T00:00:00"/>
    <d v="2020-05-11T00:00:00"/>
    <d v="2020-07-17T00:00:00"/>
    <n v="50"/>
    <m/>
    <s v="Terminated 19/05/2020"/>
    <s v="Yes"/>
    <s v="Yes"/>
    <s v="Yes"/>
    <s v="N/A"/>
    <s v="Yes"/>
  </r>
  <r>
    <x v="0"/>
    <s v="371"/>
    <d v="2020-04-07T00:00:00"/>
    <s v="Nicole Hogan "/>
    <s v="East Staffs &amp; Tamworth"/>
    <s v="Tamworth"/>
    <s v="VA"/>
    <x v="144"/>
    <x v="6"/>
    <s v="Lot 3"/>
    <s v="Procedure: Direct Award_x000a_Location: Tamworth_x000a_Pattern: 2hrs per day x 8 days _x000a_Total: 16 hours "/>
    <s v="Direct Award "/>
    <s v="N/A"/>
    <s v="N/A"/>
    <s v="N/A"/>
    <x v="1"/>
    <x v="166"/>
    <d v="2020-04-17T00:00:00"/>
    <d v="2020-04-06T00:00:00"/>
    <d v="2020-04-17T00:00:00"/>
    <d v="2020-04-08T00:00:00"/>
    <d v="2020-04-08T00:00:00"/>
    <n v="800"/>
    <x v="16"/>
    <s v="South Park Studios _x000a_88 Peterborough Road _x000a_London _x000a_SW6 3HH"/>
    <n v="223617075"/>
    <s v="Lot 3"/>
    <m/>
    <m/>
    <s v="Yes"/>
    <s v="Direct Award"/>
    <d v="2020-04-08T00:00:00"/>
    <d v="2020-04-06T00:00:00"/>
    <d v="2020-04-17T00:00:00"/>
    <n v="50"/>
    <s v="A stand alone contract over Easter for safegarding. "/>
    <m/>
    <s v="Yes"/>
    <s v="Yes"/>
    <s v="Yes"/>
    <s v="Yes"/>
    <s v="Yes"/>
  </r>
  <r>
    <x v="0"/>
    <s v="372"/>
    <d v="2020-05-15T00:00:00"/>
    <s v="Hollie Morris"/>
    <s v="East Staffs &amp; Tamworth"/>
    <s v="Tamworth"/>
    <s v="MR"/>
    <x v="250"/>
    <x v="6"/>
    <s v="Lot 3"/>
    <s v="Standard Procedure_x000a_Location: Tamworth_x000a_Pattern: 5 hrs per week (pattern TBC) for 8 weeks_x000a_Total: 40 hours"/>
    <s v="Direct Award "/>
    <s v="N/A"/>
    <s v="N/A"/>
    <s v="N/A"/>
    <x v="1"/>
    <x v="167"/>
    <d v="2020-07-17T00:00:00"/>
    <d v="2020-05-18T00:00:00"/>
    <d v="2020-07-17T00:00:00"/>
    <d v="2020-05-18T00:00:00"/>
    <d v="2020-05-18T00:00:00"/>
    <n v="1600"/>
    <x v="4"/>
    <s v="11 Ferndell Close _x000a_Cannock _x000a_Staffs _x000a_WS11 1HR"/>
    <s v="N/A"/>
    <s v="Lot 3"/>
    <m/>
    <m/>
    <s v="Yes"/>
    <s v="Direct Award"/>
    <d v="2020-05-18T00:00:00"/>
    <d v="2020-05-18T00:00:00"/>
    <d v="2020-07-17T00:00:00"/>
    <n v="40"/>
    <m/>
    <m/>
    <s v="Yes"/>
    <s v="Yes"/>
    <s v="Yes"/>
    <s v="Yes"/>
    <s v="Yes"/>
  </r>
  <r>
    <x v="0"/>
    <s v="373"/>
    <d v="2020-04-09T00:00:00"/>
    <s v="Ann Whorwood"/>
    <s v="East Staffs &amp; Tamworth"/>
    <s v="Tamworth"/>
    <s v="MR"/>
    <x v="251"/>
    <x v="6"/>
    <s v="Lot 3"/>
    <s v="Standard Procedure_x000a_Location: Tamworth_x000a_Pattern: 5 x 1 hr per week for 12 weeks_x000a_Total: 59 hours"/>
    <s v="Direct Award "/>
    <s v="N/A"/>
    <s v="N/A"/>
    <s v="N/A"/>
    <x v="1"/>
    <x v="162"/>
    <d v="2020-07-17T00:00:00"/>
    <d v="2020-04-20T00:00:00"/>
    <d v="2020-07-17T00:00:00"/>
    <d v="2020-04-14T00:00:00"/>
    <d v="2020-04-14T00:00:00"/>
    <n v="2360"/>
    <x v="4"/>
    <s v="11 Ferndell Close _x000a_Cannock _x000a_Staffs _x000a_WS11 1HR"/>
    <s v="N/A"/>
    <s v="Lot 3"/>
    <m/>
    <m/>
    <s v="Yes"/>
    <s v="Direct Award"/>
    <d v="2020-04-14T00:00:00"/>
    <d v="2020-04-20T00:00:00"/>
    <d v="2020-07-17T00:00:00"/>
    <n v="40"/>
    <m/>
    <m/>
    <s v="Yes"/>
    <s v="Yes"/>
    <s v="Yes"/>
    <s v="Yes"/>
    <s v="Yes"/>
  </r>
  <r>
    <x v="0"/>
    <s v="374"/>
    <d v="2020-04-29T00:00:00"/>
    <s v="Joanne Dodd"/>
    <s v="Newcastle"/>
    <s v="Newcastle"/>
    <s v="VA"/>
    <x v="252"/>
    <x v="6"/>
    <s v="Lot 3"/>
    <s v="Procedure: Direct Award _x000a_Location: In the home (virtually)_x000a_Pattern: 5 x 1 hour per week for 10 weeks_x000a_Total: 50 hrs"/>
    <s v="Direct Award "/>
    <s v="N/A"/>
    <s v="N/A"/>
    <s v="N/A"/>
    <x v="1"/>
    <x v="168"/>
    <d v="2020-07-20T00:00:00"/>
    <d v="2020-05-04T00:00:00"/>
    <d v="2020-07-20T00:00:00"/>
    <d v="2020-05-04T00:00:00"/>
    <d v="2020-05-04T00:00:00"/>
    <n v="2500"/>
    <x v="16"/>
    <s v="South Park Studios _x000a_88 Peterborough Road _x000a_London _x000a_SW6 3HH"/>
    <n v="223617075"/>
    <s v="Lot 3"/>
    <m/>
    <m/>
    <s v="Yes"/>
    <s v="Direct Award"/>
    <d v="2020-04-30T00:00:00"/>
    <d v="2020-05-04T00:00:00"/>
    <d v="2020-07-20T00:00:00"/>
    <n v="50"/>
    <m/>
    <m/>
    <s v="Yes"/>
    <s v="Yes"/>
    <s v="Yes"/>
    <s v="Yes"/>
    <s v="Yes"/>
  </r>
  <r>
    <x v="0"/>
    <s v="375"/>
    <d v="2020-05-04T00:00:00"/>
    <s v="Julia Magness"/>
    <s v="East Staffs"/>
    <s v="Burton-upon-Trent"/>
    <s v="MR"/>
    <x v="253"/>
    <x v="6"/>
    <s v="Lot 2"/>
    <s v="Procedure: Direct Award _x000a_Location: Burton on Trent_x000a_Pattern: 1 x 5 hours per week for 9 weeks_x000a_Total: 54 hrs"/>
    <s v="Direct Award "/>
    <s v="N/A"/>
    <s v="N/A"/>
    <s v="N/A"/>
    <x v="1"/>
    <x v="169"/>
    <d v="2020-07-17T00:00:00"/>
    <d v="2020-05-13T00:00:00"/>
    <d v="2020-07-15T00:00:00"/>
    <d v="2020-05-06T00:00:00"/>
    <d v="2020-05-06T00:00:00"/>
    <n v="2250"/>
    <x v="5"/>
    <s v="1 Greenvale Close  _x000a_Burton on Trent  _x000a_Staffordshire  _x000a_DE15 9HJ"/>
    <s v="N/A"/>
    <s v="Lot 2"/>
    <m/>
    <m/>
    <s v="Yes"/>
    <s v="Direct Award"/>
    <d v="2020-05-06T00:00:00"/>
    <d v="2020-05-13T00:00:00"/>
    <d v="2020-07-15T00:00:00"/>
    <n v="50"/>
    <m/>
    <m/>
    <s v="Yes"/>
    <s v="Yes"/>
    <s v="Yes"/>
    <s v="Yes"/>
    <s v="Yes"/>
  </r>
  <r>
    <x v="0"/>
    <s v="376"/>
    <d v="2020-08-19T00:00:00"/>
    <s v="Vas Stamatelatos"/>
    <s v="Stafford"/>
    <s v="Stafford"/>
    <s v="MR"/>
    <x v="254"/>
    <x v="7"/>
    <s v="Lot 3"/>
    <s v="Procedure: Standard Award _x000a_Location: Stafford_x000a_Pattern: 4 hrs per week (to be organised in liaison with school staff and to fit best around school curriculum) for 38 weeks_x000a_Total: 152 hrs"/>
    <d v="2020-08-19T00:00:00"/>
    <d v="1899-12-30T15:25:00"/>
    <d v="2020-08-26T00:00:00"/>
    <d v="1899-12-30T23:59:00"/>
    <x v="0"/>
    <x v="170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s v="N/A"/>
    <s v="N/A"/>
    <s v="N/A"/>
    <s v="N/A"/>
  </r>
  <r>
    <x v="0"/>
    <s v="377"/>
    <d v="2020-05-13T00:00:00"/>
    <s v="Jemma Allison"/>
    <s v="Rugeley"/>
    <s v="Cannock"/>
    <s v="MR"/>
    <x v="255"/>
    <x v="7"/>
    <s v="Lot 3"/>
    <s v="Procedure: Direct Award _x000a_Location: Cannock_x000a_Pattern: 10 hours per week for TBC weeks_x000a_Total: TBC"/>
    <s v="Direct Award "/>
    <s v="N/A"/>
    <s v="N/A"/>
    <s v="N/A"/>
    <x v="0"/>
    <x v="171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s v="N/A"/>
    <s v="N/A"/>
    <s v="N/A"/>
    <s v="N/A"/>
  </r>
  <r>
    <x v="3"/>
    <s v="378"/>
    <d v="2020-05-15T00:00:00"/>
    <s v="Sally Bateman"/>
    <s v="Newcastle"/>
    <s v="Stoke"/>
    <s v="MB"/>
    <x v="256"/>
    <x v="7"/>
    <s v="Lot 2"/>
    <s v="Procedure: Standard_x000a_Location: Newcastle/Stoke_x000a_Pattern: up to 15 hours per week, up to 105 hours_x000a_Total: 105"/>
    <d v="2020-05-28T00:00:00"/>
    <d v="1899-12-30T09:16:00"/>
    <d v="2020-06-04T00:00:00"/>
    <d v="1899-12-30T23:59:00"/>
    <x v="0"/>
    <x v="69"/>
    <m/>
    <m/>
    <m/>
    <m/>
    <m/>
    <m/>
    <x v="0"/>
    <s v="Select Supplier"/>
    <s v="Select Supplier"/>
    <s v="Lot 2"/>
    <m/>
    <m/>
    <s v="Select Supplier"/>
    <m/>
    <m/>
    <d v="1899-12-30T00:00:00"/>
    <d v="1899-12-30T00:00:00"/>
    <m/>
    <m/>
    <m/>
    <s v="N/A"/>
    <s v="N/A"/>
    <s v="N/A"/>
    <s v="N/A"/>
    <s v="N/A"/>
  </r>
  <r>
    <x v="3"/>
    <s v="379"/>
    <d v="2020-05-27T00:00:00"/>
    <s v="Sally Bateman"/>
    <s v="Stafford"/>
    <s v="Stafford"/>
    <s v="MB"/>
    <x v="257"/>
    <x v="7"/>
    <s v="Lot 2"/>
    <s v="Procedure: Standard_x000a_Location: Stafford_x000a_Pattern: up to 15 hours per week, up to 105 hours_x000a_Total: 105"/>
    <d v="2020-05-28T00:00:00"/>
    <d v="1899-12-30T09:16:00"/>
    <d v="2020-06-04T00:00:00"/>
    <d v="1899-12-30T23:59:00"/>
    <x v="0"/>
    <x v="69"/>
    <m/>
    <m/>
    <m/>
    <m/>
    <m/>
    <m/>
    <x v="0"/>
    <s v="Select Supplier"/>
    <s v="Select Supplier"/>
    <s v="Lot 2"/>
    <m/>
    <m/>
    <s v="Select Supplier"/>
    <m/>
    <m/>
    <d v="1899-12-30T00:00:00"/>
    <d v="1899-12-30T00:00:00"/>
    <m/>
    <m/>
    <m/>
    <s v="N/A"/>
    <s v="N/A"/>
    <s v="N/A"/>
    <s v="N/A"/>
    <s v="N/A"/>
  </r>
  <r>
    <x v="0"/>
    <s v="380"/>
    <d v="2020-06-12T00:00:00"/>
    <s v="Jemma Allison"/>
    <s v="Cannock"/>
    <s v="Cannock"/>
    <s v="MR"/>
    <x v="228"/>
    <x v="7"/>
    <s v="Lot 3"/>
    <s v="Procedure: Direct Award_x000a_Location: Cannock_x000a_Pattern: TBC_x000a_Total: TBC "/>
    <s v="Direct Award "/>
    <s v="N/A"/>
    <s v="N/A"/>
    <s v="N/A"/>
    <x v="0"/>
    <x v="172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s v="N/A"/>
    <s v="N/A"/>
    <s v="N/A"/>
    <s v="N/A"/>
  </r>
  <r>
    <x v="0"/>
    <s v="381"/>
    <d v="2020-07-27T00:00:00"/>
    <s v="Lucy Morris"/>
    <s v="Stafford"/>
    <s v="Stafford"/>
    <s v="MR"/>
    <x v="258"/>
    <x v="7"/>
    <s v="Lot 3"/>
    <s v="Procedure: Standard_x000a_Location: Stafford_x000a_Pattern: 5 hrs per week over 3 days or more for 7 weeks and 3 days_x000a_Total: 38 hours"/>
    <d v="2020-07-27T00:00:00"/>
    <d v="1899-12-30T14:45:00"/>
    <d v="2020-08-03T00:00:00"/>
    <d v="1899-12-30T23:59:00"/>
    <x v="1"/>
    <x v="173"/>
    <d v="2020-12-18T00:00:00"/>
    <d v="2020-09-02T00:00:00"/>
    <d v="2020-12-18T00:00:00"/>
    <d v="2020-08-11T00:00:00"/>
    <d v="2020-08-11T00:00:00"/>
    <n v="1900"/>
    <x v="16"/>
    <s v="South Park Studios _x000a_88 Peterborough Road _x000a_London _x000a_SW6 3HH"/>
    <n v="223617075"/>
    <s v="Lot 3"/>
    <m/>
    <m/>
    <s v="Yes"/>
    <n v="2"/>
    <d v="2020-08-11T00:00:00"/>
    <d v="2020-09-02T00:00:00"/>
    <d v="2020-12-18T00:00:00"/>
    <n v="50"/>
    <s v="Ext 1 02/11/20 to 18/12/20_x000a_£1,750.00_x000a__x000a_Ext 2 04/01/21 to 12/02/21_x000a_£1,500.00"/>
    <m/>
    <s v="Yes"/>
    <s v="Yes"/>
    <s v="Yes"/>
    <s v="Yes"/>
    <s v="Yes"/>
  </r>
  <r>
    <x v="0"/>
    <s v="382"/>
    <d v="2020-07-21T00:00:00"/>
    <s v="Harriet Kelly"/>
    <s v="South Staffs"/>
    <s v="Cheslyn Hay"/>
    <s v="MR"/>
    <x v="137"/>
    <x v="7"/>
    <s v="Lot 3"/>
    <s v="Procedure: Standard_x000a_Location: Cheslyn Hay_x000a_Pattern: 3 x 2 hrs per week for 14 weeks and 1 day_x000a_Total: 86 hours"/>
    <d v="2020-07-22T00:00:00"/>
    <d v="1899-12-30T09:45:00"/>
    <d v="2020-07-29T00:00:00"/>
    <d v="1899-12-30T23:59:00"/>
    <x v="1"/>
    <x v="174"/>
    <d v="2020-12-18T00:00:00"/>
    <d v="2020-09-03T00:00:00"/>
    <d v="2020-12-18T00:00:00"/>
    <d v="2020-08-06T00:00:00"/>
    <d v="2020-08-06T00:00:00"/>
    <n v="4300"/>
    <x v="16"/>
    <s v="South Park Studios _x000a_88 Peterborough Road _x000a_London _x000a_SW6 3HH"/>
    <n v="223617075"/>
    <s v="Lot 3"/>
    <m/>
    <m/>
    <s v="Yes"/>
    <n v="2"/>
    <d v="2020-08-06T00:00:00"/>
    <d v="2020-09-03T00:00:00"/>
    <d v="2020-12-18T00:00:00"/>
    <n v="50"/>
    <s v="Ext 1 04/01/21 to 21/07/21_x000a_£7,300.00"/>
    <s v="Var 1 19/04/2021 to 21/07/2021_x000a_£9,100.00_x000a_Var 2 24/05/2021 to 21/07/2021 £4,800.00_x000a_Ext 2 06/09/2021 to 22/07/2022_x000a_£18,275.00_x000a_Var 3 13/09/2021 to 21/07/2022_x000a_£18,750.00"/>
    <s v="Yes"/>
    <s v="Yes"/>
    <s v="Yes"/>
    <s v="Yes"/>
    <s v="Yes"/>
  </r>
  <r>
    <x v="3"/>
    <s v="383"/>
    <d v="2020-06-19T00:00:00"/>
    <s v="Sarah Rivers"/>
    <s v="Countywide"/>
    <s v="Countywide"/>
    <s v="MB"/>
    <x v="49"/>
    <x v="7"/>
    <s v="Lot 3"/>
    <s v="Procedure: Standard_x000a_Location: Countywide_x000a_Pattern: various_x000a_Total: 600 total"/>
    <d v="2020-06-19T00:00:00"/>
    <d v="1899-12-30T16:35:00"/>
    <d v="2020-06-26T00:00:00"/>
    <d v="1899-12-30T23:59:00"/>
    <x v="1"/>
    <x v="175"/>
    <d v="2020-12-31T00:00:00"/>
    <d v="2020-07-13T00:00:00"/>
    <d v="2020-12-31T00:00:00"/>
    <d v="2020-07-10T00:00:00"/>
    <d v="2020-07-10T00:00:00"/>
    <n v="28800"/>
    <x v="4"/>
    <s v="11 Ferndell Close _x000a_Cannock _x000a_Staffs _x000a_WS11 1HR"/>
    <s v="N/A"/>
    <s v="Lot 3"/>
    <m/>
    <m/>
    <s v="Yes"/>
    <n v="3"/>
    <d v="2020-07-10T00:00:00"/>
    <d v="2020-07-13T00:00:00"/>
    <d v="2020-12-31T00:00:00"/>
    <n v="48"/>
    <m/>
    <m/>
    <s v="Yes"/>
    <s v="N/A"/>
    <s v="N/A"/>
    <s v="Yes"/>
    <s v="N/A"/>
  </r>
  <r>
    <x v="3"/>
    <s v="384"/>
    <d v="2020-06-19T00:00:00"/>
    <s v="Sarah Rivers"/>
    <s v="Countywide"/>
    <s v="Countywide"/>
    <s v="MB"/>
    <x v="49"/>
    <x v="7"/>
    <s v="Lot 3"/>
    <s v="Procedure: Standard_x000a_Location: Countywide_x000a_Pattern: various_x000a_Total: 800 total"/>
    <d v="2020-06-19T00:00:00"/>
    <d v="1899-12-30T16:50:00"/>
    <d v="2020-06-26T00:00:00"/>
    <d v="1899-12-30T23:59:00"/>
    <x v="1"/>
    <x v="175"/>
    <d v="2020-12-31T00:00:00"/>
    <d v="2020-07-13T00:00:00"/>
    <d v="2020-12-31T00:00:00"/>
    <d v="2020-07-10T00:00:00"/>
    <d v="2020-07-10T00:00:00"/>
    <n v="40000"/>
    <x v="4"/>
    <s v="11 Ferndell Close _x000a_Cannock _x000a_Staffs _x000a_WS11 1HR"/>
    <s v="N/A"/>
    <s v="Lot 3"/>
    <m/>
    <m/>
    <s v="Yes"/>
    <n v="4"/>
    <d v="2020-07-10T00:00:00"/>
    <d v="2020-07-13T00:00:00"/>
    <d v="2020-12-31T00:00:00"/>
    <n v="50"/>
    <m/>
    <m/>
    <s v="Yes"/>
    <s v="N/A"/>
    <s v="N/A"/>
    <s v="N/A"/>
    <s v="N/A"/>
  </r>
  <r>
    <x v="0"/>
    <s v="385"/>
    <d v="2020-07-28T00:00:00"/>
    <s v="Ann Whorwood"/>
    <s v="East Staffs and Tamworth (Burton)"/>
    <s v="Tamworth"/>
    <s v="MR"/>
    <x v="259"/>
    <x v="7"/>
    <s v="Lot 3"/>
    <s v="Procedure: Direct Award_x000a_Location: Tamworth_x000a_Pattern: 8 hrs per week for 38 weeks _x000a_Total: 304 hours "/>
    <s v="Direct Award "/>
    <s v="N/A"/>
    <s v="N/A"/>
    <s v="N/A"/>
    <x v="1"/>
    <x v="173"/>
    <d v="2021-07-21T00:00:00"/>
    <d v="2020-09-02T00:00:00"/>
    <d v="2021-07-21T00:00:00"/>
    <d v="2020-08-28T00:00:00"/>
    <d v="2020-09-01T00:00:00"/>
    <n v="50100"/>
    <x v="3"/>
    <s v="Dean Row Court  _x000a_Summerfields Village Centre _x000a_Dean Row Road  _x000a_Wilmslow _x000a_SK9 2TB"/>
    <n v="235030744"/>
    <s v="Lot 3"/>
    <m/>
    <m/>
    <s v="Yes"/>
    <s v="Direct Award"/>
    <d v="2020-09-01T00:00:00"/>
    <d v="2020-09-02T00:00:00"/>
    <d v="2021-07-21T00:00:00"/>
    <n v="60"/>
    <m/>
    <m/>
    <s v="Yes"/>
    <s v="Yes"/>
    <s v="N/A"/>
    <s v="Yes"/>
    <s v="Yes"/>
  </r>
  <r>
    <x v="5"/>
    <s v="386"/>
    <d v="2020-07-30T00:00:00"/>
    <s v="Jackie Taylor"/>
    <s v="Lichfield"/>
    <s v="Burntwood"/>
    <s v="MR"/>
    <x v="260"/>
    <x v="7"/>
    <s v="Lot 3"/>
    <s v="Procedure: Standard_x000a_Location: Burntwood_x000a_Pattern: 3 x 2 hrs per week for 15 weeks_x000a_Total: 90 hours"/>
    <d v="2020-07-31T00:00:00"/>
    <d v="1899-12-30T10:00:00"/>
    <d v="2020-08-07T00:00:00"/>
    <d v="1899-12-30T23:59:00"/>
    <x v="1"/>
    <x v="173"/>
    <d v="2020-12-18T00:00:00"/>
    <d v="2020-09-02T00:00:00"/>
    <d v="2020-12-18T00:00:00"/>
    <d v="2020-08-19T00:00:00"/>
    <d v="2020-08-19T00:00:00"/>
    <n v="4500"/>
    <x v="16"/>
    <s v="South Park Studios _x000a_88 Peterborough Road _x000a_London _x000a_SW6 3HH"/>
    <n v="223617075"/>
    <s v="Lot 3"/>
    <m/>
    <m/>
    <s v="Yes"/>
    <n v="3"/>
    <d v="2020-08-19T00:00:00"/>
    <d v="2020-09-02T00:00:00"/>
    <d v="2020-12-18T00:00:00"/>
    <n v="50"/>
    <s v="Ext 1 04/01/21 to 01/04/21_x000a_£3,600.00_x000a__x000a_Ext 2 19/04/21 to 28/05/21_x000a_£1,700.00                                      Ext 3 29/05/21 to 21/07/21 £2,000.00_x000a_Ext 4 06/09/21 to 17/12/21_x000a_£4,200.00"/>
    <m/>
    <s v="Yes"/>
    <s v="Yes"/>
    <s v="Yes"/>
    <s v="N/A"/>
    <s v="Yes"/>
  </r>
  <r>
    <x v="0"/>
    <s v="387"/>
    <d v="2020-08-13T00:00:00"/>
    <s v="Ann Whorwood"/>
    <s v="East Staffs and Tamworth (Burton)"/>
    <s v="Burton-upon-Trent"/>
    <s v="MR"/>
    <x v="138"/>
    <x v="7"/>
    <s v="Lot 3"/>
    <s v="Procedure: Standard_x000a_Location: Burton_x000a_Pattern: 6 hrs per week for 15 weeks_x000a_Total: 90 hours"/>
    <d v="2020-08-14T00:00:00"/>
    <d v="1899-12-30T09:35:00"/>
    <d v="2020-08-21T00:00:00"/>
    <d v="1899-12-30T23:59:00"/>
    <x v="1"/>
    <x v="173"/>
    <d v="2020-12-18T00:00:00"/>
    <d v="2020-09-02T00:00:00"/>
    <d v="2020-12-18T00:00:00"/>
    <d v="2020-08-26T00:00:00"/>
    <d v="2020-08-26T00:00:00"/>
    <n v="4500"/>
    <x v="16"/>
    <s v="South Park Studios _x000a_88 Peterborough Road _x000a_London _x000a_SW6 3HH"/>
    <n v="223617075"/>
    <s v="Lot 3"/>
    <m/>
    <m/>
    <s v="Yes"/>
    <n v="1"/>
    <d v="2020-08-26T00:00:00"/>
    <d v="2020-09-02T00:00:00"/>
    <d v="2020-12-18T00:00:00"/>
    <n v="50"/>
    <s v="Ext 1 04/01/21 to 21/07/21_x000a_£7,200.00"/>
    <s v="V1 3 hrs pw/2 sessions pw from 07/06/21 to 21/07/21_x000a_£1,050.00"/>
    <s v="Yes"/>
    <s v="Yes"/>
    <s v="N/A"/>
    <s v="Yes"/>
    <s v="Yes"/>
  </r>
  <r>
    <x v="0"/>
    <s v="388"/>
    <d v="2020-08-13T00:00:00"/>
    <s v="Liz Dunne"/>
    <s v="Stafford"/>
    <s v="Stafford"/>
    <s v="MR"/>
    <x v="70"/>
    <x v="7"/>
    <s v="Lot 3"/>
    <s v="Procedure: Standard_x000a_Location: Stafford_x000a_Pattern: 4 hrs per week for 15 weeks_x000a_Total: 60 hours"/>
    <d v="2020-08-14T00:00:00"/>
    <d v="1899-12-30T10:35:00"/>
    <d v="2020-08-21T00:00:00"/>
    <d v="1899-12-30T23:59:00"/>
    <x v="1"/>
    <x v="173"/>
    <d v="2020-12-18T00:00:00"/>
    <d v="2020-09-02T00:00:00"/>
    <d v="2020-12-18T00:00:00"/>
    <d v="2020-08-26T00:00:00"/>
    <d v="2020-08-26T00:00:00"/>
    <n v="3000"/>
    <x v="16"/>
    <s v="South Park Studios _x000a_88 Peterborough Road _x000a_London _x000a_SW6 3HH"/>
    <n v="223617075"/>
    <s v="Lot 3"/>
    <m/>
    <m/>
    <s v="Yes"/>
    <n v="1"/>
    <d v="2020-08-26T00:00:00"/>
    <d v="2020-09-02T00:00:00"/>
    <d v="2020-12-18T00:00:00"/>
    <n v="50"/>
    <s v="Ext 1 04/01/2021 to 01/04/2021_x000a_£2,400.00"/>
    <s v="Terminated 12/02/2021"/>
    <s v="Yes"/>
    <s v="Yes"/>
    <s v="N/A"/>
    <s v="Yes"/>
    <s v="Yes"/>
  </r>
  <r>
    <x v="1"/>
    <s v="389"/>
    <d v="2020-08-17T00:00:00"/>
    <s v="Lesley Calverley"/>
    <s v="Burton-upon-Trent"/>
    <s v="Burton-upon-Trent"/>
    <s v="VA"/>
    <x v="261"/>
    <x v="7"/>
    <s v="Lot 2"/>
    <s v="Direct Award_x000a_20 sessions per week for 38 weeks "/>
    <s v="Direct Award "/>
    <s v="N/A"/>
    <s v="N/A"/>
    <s v="N/A"/>
    <x v="1"/>
    <x v="173"/>
    <d v="2021-07-21T00:00:00"/>
    <d v="2020-09-02T00:00:00"/>
    <d v="2021-07-21T00:00:00"/>
    <d v="2020-08-28T00:00:00"/>
    <d v="2020-09-02T00:00:00"/>
    <n v="35000"/>
    <x v="12"/>
    <s v="Pirelli Stadium_x000a_Princess Way_x000a_Burton on Trent_x000a_Staffordshire_x000a_DE13 0AR"/>
    <n v="217283061"/>
    <s v="Lot 2"/>
    <m/>
    <m/>
    <s v="Yes"/>
    <s v="Direct Award"/>
    <d v="2020-09-02T00:00:00"/>
    <d v="2020-09-02T00:00:00"/>
    <d v="2021-07-21T00:00:00"/>
    <s v="N/A"/>
    <m/>
    <m/>
    <s v="Yes"/>
    <s v="N/A"/>
    <s v="N/A"/>
    <s v="N/A"/>
    <s v="N/A"/>
  </r>
  <r>
    <x v="0"/>
    <s v="390"/>
    <d v="2020-08-17T00:00:00"/>
    <s v="Harriet Nowell-Smith"/>
    <s v="South Staffs"/>
    <s v="South Staffs"/>
    <s v="NT"/>
    <x v="262"/>
    <x v="7"/>
    <s v="Lot 2"/>
    <s v="Procedure: Standard _x000a_Location: South Staffs_x000a_Pattern: 2 hours per day x 5 days per week x 15 weeks _x000a_Total = 150 hours"/>
    <d v="2020-08-17T00:00:00"/>
    <d v="1899-12-30T16:00:00"/>
    <d v="2020-08-24T00:00:00"/>
    <d v="1899-12-30T23:59:00"/>
    <x v="1"/>
    <x v="173"/>
    <d v="2020-12-18T00:00:00"/>
    <d v="2020-09-02T00:00:00"/>
    <d v="2020-12-18T00:00:00"/>
    <d v="2020-08-26T00:00:00"/>
    <d v="2020-08-26T00:00:00"/>
    <n v="7300"/>
    <x v="16"/>
    <s v="South Park Studios _x000a_88 Peterborough Road _x000a_London _x000a_SW6 3HH"/>
    <n v="223617075"/>
    <s v="Lot 2"/>
    <m/>
    <m/>
    <s v="Yes"/>
    <n v="2"/>
    <d v="2020-08-26T00:00:00"/>
    <d v="2020-09-02T00:00:00"/>
    <d v="2020-12-18T00:00:00"/>
    <n v="50"/>
    <m/>
    <m/>
    <s v="Yes"/>
    <s v="Yes"/>
    <s v="Yes"/>
    <s v="Yes"/>
    <s v="Yes"/>
  </r>
  <r>
    <x v="0"/>
    <s v="391"/>
    <d v="2020-08-18T00:00:00"/>
    <s v="Julia Magness"/>
    <s v="Tamworth"/>
    <s v="East Staffs"/>
    <s v="VA"/>
    <x v="263"/>
    <x v="7"/>
    <s v="Lot 3"/>
    <s v="Procedure: Standard _x000a_Location: East Staffs_x000a_Pattern: 2 x 2hr sessions per week, for a maximum of 26 weeks._x000a_Total = 104 hours"/>
    <d v="2020-08-18T00:00:00"/>
    <d v="1899-12-30T16:15:00"/>
    <d v="2020-08-25T00:00:00"/>
    <d v="1899-12-30T23:59:00"/>
    <x v="1"/>
    <x v="176"/>
    <d v="2021-03-31T00:00:00"/>
    <d v="2020-09-07T00:00:00"/>
    <d v="2021-04-01T00:00:00"/>
    <d v="2020-08-28T00:00:00"/>
    <d v="2020-08-28T00:00:00"/>
    <n v="5200"/>
    <x v="16"/>
    <s v="South Park Studios _x000a_88 Peterborough Road _x000a_London _x000a_SW6 3HH"/>
    <n v="223617075"/>
    <s v="Lot 3"/>
    <m/>
    <m/>
    <s v="Yes"/>
    <n v="2"/>
    <d v="2020-08-28T00:00:00"/>
    <d v="2020-09-07T00:00:00"/>
    <d v="2021-04-01T00:00:00"/>
    <n v="50"/>
    <m/>
    <m/>
    <s v="Yes"/>
    <s v="Yes"/>
    <s v="Yes"/>
    <s v="Yes"/>
    <s v="Yes"/>
  </r>
  <r>
    <x v="0"/>
    <s v="392"/>
    <d v="2020-08-19T00:00:00"/>
    <s v="Ann Whorwood"/>
    <s v="East Staffs and Tamworth (Burton)"/>
    <s v="Tamworth"/>
    <s v="MR"/>
    <x v="259"/>
    <x v="7"/>
    <s v="Lot 3"/>
    <s v="Procedure: Standard Award_x000a_Location: Tamworth_x000a_Pattern: 5 hrs per week for 38 weeks _x000a_Total: 190 hours"/>
    <d v="2020-08-19T00:00:00"/>
    <d v="1899-12-30T14:30:00"/>
    <d v="2020-08-26T00:00:00"/>
    <d v="1899-12-30T23:59:00"/>
    <x v="0"/>
    <x v="79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s v="N/A"/>
    <s v="N/A"/>
    <s v="N/A"/>
    <s v="N/A"/>
  </r>
  <r>
    <x v="5"/>
    <s v="393"/>
    <d v="2020-08-25T00:00:00"/>
    <s v="Lynn Sheldon"/>
    <s v="Stafford"/>
    <s v="Stafford"/>
    <s v="MR"/>
    <x v="82"/>
    <x v="7"/>
    <s v="Lot 2"/>
    <s v="Procedure: Direct Award _x000a_Location: Stafford_x000a_Pattern: 3 days per week for 40 weeks_x000a_Total: 120 days"/>
    <s v="Direct Award "/>
    <s v="N/A"/>
    <s v="N/A"/>
    <s v="N/A"/>
    <x v="1"/>
    <x v="177"/>
    <d v="2021-07-21T00:00:00"/>
    <d v="2020-09-01T00:00:00"/>
    <d v="2021-07-21T00:00:00"/>
    <d v="2020-08-25T00:00:00"/>
    <d v="2020-09-02T00:00:00"/>
    <n v="7800"/>
    <x v="21"/>
    <s v="27 &amp; 28 Whitebridge Estate_x000a_Stone _x000a_Staffs  _x000a_ST15 8LQ"/>
    <s v="N/A"/>
    <s v="Lot 2"/>
    <m/>
    <m/>
    <s v="Yes"/>
    <s v="Direct Award"/>
    <d v="2020-08-25T00:00:00"/>
    <d v="2020-09-01T00:00:00"/>
    <d v="2021-07-21T00:00:00"/>
    <s v="£65.00 per day"/>
    <m/>
    <m/>
    <s v="Yes"/>
    <s v="Yes"/>
    <s v="N/A"/>
    <s v="Yes"/>
    <s v="Yes"/>
  </r>
  <r>
    <x v="0"/>
    <s v="394"/>
    <d v="2020-08-27T00:00:00"/>
    <s v="Lucy Morris"/>
    <s v="Stafford"/>
    <s v="Stafford"/>
    <s v="MR"/>
    <x v="254"/>
    <x v="8"/>
    <s v="Lot 3"/>
    <s v="Procedure: Standard Award _x000a_Location: Stafford_x000a_Pattern: 4 hrs per week (to be organised in liaison with school staff and to fit best around school curriculum) for 38 weeks_x000a_Total: 152 hrs"/>
    <d v="2020-08-28T00:00:00"/>
    <d v="1899-12-30T09:20:00"/>
    <d v="2020-09-04T00:00:00"/>
    <d v="1899-12-30T23:59:00"/>
    <x v="1"/>
    <x v="173"/>
    <d v="2021-07-21T00:00:00"/>
    <d v="2020-09-21T00:00:00"/>
    <d v="2021-07-21T00:00:00"/>
    <d v="2020-09-16T00:00:00"/>
    <d v="2020-09-16T00:00:00"/>
    <n v="7200"/>
    <x v="16"/>
    <s v="South Park Studios _x000a_88 Peterborough Road _x000a_London _x000a_SW6 3HH"/>
    <n v="223617075"/>
    <s v="Lot 3"/>
    <m/>
    <m/>
    <s v="Yes"/>
    <n v="1"/>
    <d v="2020-09-16T00:00:00"/>
    <d v="2020-09-21T00:00:00"/>
    <d v="2021-07-21T00:00:00"/>
    <n v="50"/>
    <s v="Ext 1 06/09/2021 to 21/07/2022_x000a_£7,600.00"/>
    <s v="Terminated 07/01/2022"/>
    <s v="Yes"/>
    <s v="Yes"/>
    <s v="Yes"/>
    <s v="N/A"/>
    <s v="Yes"/>
  </r>
  <r>
    <x v="0"/>
    <s v="395"/>
    <d v="2020-08-28T00:00:00"/>
    <s v="Lucy Morris"/>
    <s v="South Staffs"/>
    <s v="South Staffs"/>
    <s v="MR"/>
    <x v="264"/>
    <x v="8"/>
    <s v="Lot 3"/>
    <s v="Procedure: Standard Award _x000a_Location: South Staffordshire_x000a_Pattern: 10 hrs per week (to be agreed between parent and provider) for 14 weeks_x000a_Total: 140 hrs"/>
    <d v="2020-08-28T00:00:00"/>
    <d v="1899-12-30T13:10:00"/>
    <d v="2020-09-04T00:00:00"/>
    <d v="1899-12-30T23:59:00"/>
    <x v="1"/>
    <x v="176"/>
    <d v="2020-12-18T00:00:00"/>
    <d v="2020-09-14T00:00:00"/>
    <d v="2020-12-18T00:00:00"/>
    <d v="2020-09-11T00:00:00"/>
    <d v="2020-09-11T00:00:00"/>
    <n v="7800"/>
    <x v="3"/>
    <s v="Dean Row Court  _x000a_Summerfields Village Centre _x000a_Dean Row Road  _x000a_Wilmslow _x000a_SK9 2TB"/>
    <n v="235030744"/>
    <s v="Lot 3"/>
    <m/>
    <m/>
    <s v="Yes"/>
    <n v="1"/>
    <d v="2020-09-11T00:00:00"/>
    <d v="2020-09-14T00:00:00"/>
    <d v="2020-12-18T00:00:00"/>
    <n v="60"/>
    <m/>
    <s v="Var1 14/09/2020 to 18/12/2020_x000a_£6,900.00_x000a__x000a_Terminated 23/04/2021"/>
    <s v="Yes"/>
    <s v="Yes"/>
    <s v="Yes"/>
    <s v="Yes"/>
    <s v="Yes"/>
  </r>
  <r>
    <x v="0"/>
    <s v="396"/>
    <d v="2020-09-01T00:00:00"/>
    <s v="Ann Whorwood"/>
    <s v="Burton-upon-Trent"/>
    <s v="Burton-upon-Trent"/>
    <s v="MR"/>
    <x v="265"/>
    <x v="8"/>
    <s v="Lot 3"/>
    <s v="Procedure: Standard Award _x000a_Location: Burton-on-Trent_x000a_Pattern: 5 x 2 hrs per week for 13 weeks_x000a_Total: 130 hrs"/>
    <d v="2020-09-01T00:00:00"/>
    <d v="1899-12-30T09:50:00"/>
    <d v="2020-09-08T00:00:00"/>
    <d v="1899-12-30T23:59:00"/>
    <x v="1"/>
    <x v="178"/>
    <d v="2020-12-18T00:00:00"/>
    <d v="2020-09-16T00:00:00"/>
    <d v="2020-12-18T00:00:00"/>
    <d v="2020-09-11T00:00:00"/>
    <d v="2020-09-14T00:00:00"/>
    <n v="6300"/>
    <x v="16"/>
    <s v="South Park Studios _x000a_88 Peterborough Road _x000a_London _x000a_SW6 3HH"/>
    <n v="223617075"/>
    <s v="Lot 3"/>
    <m/>
    <m/>
    <s v="Yes"/>
    <n v="2"/>
    <d v="2020-09-14T00:00:00"/>
    <d v="2020-09-16T00:00:00"/>
    <d v="2020-12-18T00:00:00"/>
    <n v="50"/>
    <s v="Ext 1 04/01/2021 to 01/04/2021_x000a_£4,700.00"/>
    <s v="Terminated 15/01/2021"/>
    <s v="Yes"/>
    <s v="Yes"/>
    <s v="Yes"/>
    <s v="N/A"/>
    <s v="Yes"/>
  </r>
  <r>
    <x v="0"/>
    <s v="397"/>
    <d v="2020-09-01T00:00:00"/>
    <s v="Gina Woolley"/>
    <s v="Dudley"/>
    <s v="Dudley"/>
    <s v="MR"/>
    <x v="266"/>
    <x v="8"/>
    <s v="Lot 3"/>
    <s v="Procedure: Direct Award_x000a_Location: Dudley_x000a_Pattern: 5*1 hr per week for 14 weeks and 3 days_x000a_Total: 73 hours "/>
    <s v="Direct Award "/>
    <s v="N/A"/>
    <s v="N/A"/>
    <s v="N/A"/>
    <x v="1"/>
    <x v="173"/>
    <d v="2020-12-18T00:00:00"/>
    <d v="2020-09-02T00:00:00"/>
    <d v="2020-12-18T00:00:00"/>
    <d v="2020-09-07T00:00:00"/>
    <d v="2020-09-07T00:00:00"/>
    <n v="3650"/>
    <x v="16"/>
    <s v="South Park Studios _x000a_88 Peterborough Road _x000a_London _x000a_SW6 3HH"/>
    <n v="223617075"/>
    <s v="Lot 3"/>
    <m/>
    <m/>
    <s v="Yes"/>
    <s v="Direct Award"/>
    <d v="2020-09-07T00:00:00"/>
    <d v="2020-09-02T00:00:00"/>
    <d v="2020-12-18T00:00:00"/>
    <n v="50"/>
    <s v="Ext 1 04/01/2021 to 01/04/2021_x000a_£5,900.00"/>
    <s v="Var1 02/09/2020 to 18/12/2020_x000a_£5,150.00"/>
    <s v="Yes"/>
    <s v="Yes "/>
    <s v="Yes"/>
    <s v="Yes"/>
    <s v="Yes"/>
  </r>
  <r>
    <x v="0"/>
    <s v="398"/>
    <d v="2020-09-01T00:00:00"/>
    <s v="Suzanne Ford"/>
    <s v="Tamworth"/>
    <s v="Tamworth"/>
    <s v="MR"/>
    <x v="267"/>
    <x v="8"/>
    <s v="Lot 3"/>
    <s v="Procedure: Standard Award _x000a_Location: Tamworth_x000a_Pattern: 5 x 2 hrs per week for 6 weeks_x000a_Total: 60 hrs"/>
    <d v="2020-09-01T00:00:00"/>
    <d v="1899-12-30T15:55:00"/>
    <d v="2020-09-08T00:00:00"/>
    <d v="1899-12-30T23:59:00"/>
    <x v="1"/>
    <x v="178"/>
    <d v="2020-10-23T00:00:00"/>
    <d v="2020-09-14T00:00:00"/>
    <d v="2020-10-23T00:00:00"/>
    <d v="2020-09-11T00:00:00"/>
    <d v="2020-09-11T00:00:00"/>
    <n v="3000"/>
    <x v="4"/>
    <s v="11 Ferndell Close _x000a_Cannock _x000a_Staffs _x000a_WS11 1HR"/>
    <s v="N/A"/>
    <s v="Lot 3"/>
    <m/>
    <m/>
    <s v="Yes"/>
    <n v="2"/>
    <d v="2020-09-11T00:00:00"/>
    <d v="2020-09-14T00:00:00"/>
    <d v="2020-10-23T00:00:00"/>
    <n v="50"/>
    <s v="Ext 1 02/11/2020 to 18/12/2020_x000a_£3,500.00"/>
    <s v="Terminated 27/11/2020"/>
    <s v="Yes"/>
    <s v="Yes"/>
    <s v="Yes"/>
    <s v="Yes"/>
    <s v="Yes"/>
  </r>
  <r>
    <x v="0"/>
    <s v="399"/>
    <d v="2020-09-01T00:00:00"/>
    <s v="Suzanne Ford"/>
    <s v="Tamworth"/>
    <s v="Tamworth"/>
    <s v="MR"/>
    <x v="268"/>
    <x v="8"/>
    <s v="Lot 3"/>
    <s v="Procedure: Standard Award _x000a_Location: Tamworth_x000a_Pattern: 5 x 2 hrs per week for 6 weeks_x000a_Total: 60 hrs"/>
    <d v="2020-09-01T00:00:00"/>
    <d v="1899-12-30T16:15:00"/>
    <d v="2020-09-08T00:00:00"/>
    <d v="1899-12-30T23:59:00"/>
    <x v="1"/>
    <x v="178"/>
    <d v="2020-10-23T00:00:00"/>
    <d v="2020-09-17T00:00:00"/>
    <d v="2020-10-23T00:00:00"/>
    <d v="2020-09-15T00:00:00"/>
    <d v="2020-09-15T00:00:00"/>
    <n v="2700"/>
    <x v="4"/>
    <s v="11 Ferndell Close _x000a_Cannock _x000a_Staffs _x000a_WS11 1HR"/>
    <s v="N/A"/>
    <s v="Lot 3"/>
    <m/>
    <m/>
    <s v="Yes"/>
    <n v="2"/>
    <d v="2020-09-15T00:00:00"/>
    <d v="2020-09-17T00:00:00"/>
    <d v="2020-10-23T00:00:00"/>
    <n v="50"/>
    <s v="Ext 1 02/11/2020 to 01/04/2021_x000a_£7,050.00"/>
    <s v="Terminated 27/11/2020"/>
    <s v="Yes"/>
    <s v="Yes"/>
    <s v="Yes"/>
    <s v="Yes"/>
    <s v="Yes"/>
  </r>
  <r>
    <x v="5"/>
    <s v="400"/>
    <d v="2020-09-03T00:00:00"/>
    <s v="Lisa Bullock"/>
    <s v="Cannock"/>
    <s v="Cannock"/>
    <s v="MR"/>
    <x v="269"/>
    <x v="8"/>
    <s v="Lot 3"/>
    <s v="Procedure: Standard Award _x000a_Location: Cannock_x000a_Pattern: 2 x 2 hrs per week (Tuesdays and Thursdays) for 12 weeks_x000a_Total: 48 hrs"/>
    <d v="2020-09-03T00:00:00"/>
    <d v="1899-12-30T15:45:00"/>
    <d v="2020-09-10T00:00:00"/>
    <d v="1899-12-30T23:59:00"/>
    <x v="1"/>
    <x v="179"/>
    <d v="2020-12-18T00:00:00"/>
    <d v="2020-09-21T00:00:00"/>
    <d v="2020-12-18T00:00:00"/>
    <d v="2020-09-16T00:00:00"/>
    <d v="2020-09-16T00:00:00"/>
    <n v="2400"/>
    <x v="4"/>
    <s v="11 Ferndell Close _x000a_Cannock _x000a_Staffs _x000a_WS11 1HR"/>
    <s v="N/A"/>
    <s v="Lot 3"/>
    <m/>
    <m/>
    <s v="Yes"/>
    <n v="3"/>
    <d v="2020-09-16T00:00:00"/>
    <d v="2020-09-21T00:00:00"/>
    <d v="2020-12-18T00:00:00"/>
    <n v="50"/>
    <s v="Ext 1 22/02/2021 to 25/06/2021_x000a_£5,250.00"/>
    <s v="Var1 21/09/2020 to 12/02/2021_x000a_£5,100.00"/>
    <s v="Yes"/>
    <s v="Yes"/>
    <s v="Yes"/>
    <s v="N/A"/>
    <s v="Yes"/>
  </r>
  <r>
    <x v="5"/>
    <s v="401"/>
    <d v="2020-09-03T00:00:00"/>
    <s v="Lisa Bullock"/>
    <s v="Lichfield"/>
    <s v="Lichfield"/>
    <s v="MR"/>
    <x v="270"/>
    <x v="8"/>
    <s v="Lot 3"/>
    <s v="Procedure: Standard Award _x000a_Location: Lichfield_x000a_Pattern: 2 x 2 hrs per week for 12 weeks_x000a_Total: 48 hrs"/>
    <d v="2020-09-03T00:00:00"/>
    <d v="1899-12-30T16:15:00"/>
    <d v="2020-09-10T00:00:00"/>
    <d v="1899-12-30T23:59:00"/>
    <x v="1"/>
    <x v="179"/>
    <d v="2020-12-18T00:00:00"/>
    <d v="2020-09-21T00:00:00"/>
    <d v="2020-12-18T00:00:00"/>
    <d v="2020-09-17T00:00:00"/>
    <d v="2020-09-18T00:00:00"/>
    <n v="2304"/>
    <x v="4"/>
    <s v="11 Ferndell Close _x000a_Cannock _x000a_Staffs _x000a_WS11 1HR"/>
    <s v="N/A"/>
    <s v="Lot 3"/>
    <m/>
    <m/>
    <s v="Yes"/>
    <n v="3"/>
    <d v="2020-09-18T00:00:00"/>
    <d v="2020-09-21T00:00:00"/>
    <d v="2020-12-18T00:00:00"/>
    <n v="48"/>
    <s v="Ext 1 04/01/2021 to 12/02/2021_x000a_£1,152.00_x000a__x000a_Ext 2 22/02/2021 to 28/05/2021_x000a_£2,304.00_x000a__x000a_Ext 3 29/05/2021 to 21/07/2021_x000a_£1,248.00_x000a__x000a_Ext 4 06/09/2021 to 01/10/2021_x000a_£4,032.00_x000a__x000a_Ext 5 04/01/2022 to 25/01/2022_x000a_£768.00_x000a__x000a_Ext 6 26/01/2022 to 18/02/2022_x000a_£768.00_x000a__x000a_Ext 7 28/02/2022 to 27/05/2022_x000a_£2112.00"/>
    <m/>
    <s v="Yes"/>
    <s v="Yes"/>
    <s v="Yes"/>
    <s v="N/A"/>
    <s v="Yes"/>
  </r>
  <r>
    <x v="0"/>
    <s v="402"/>
    <d v="2020-09-10T00:00:00"/>
    <s v="Jayne Woodward"/>
    <s v="Burton-upon-Trent"/>
    <s v="Stretton, Burton-on-Trent"/>
    <s v="MR"/>
    <x v="271"/>
    <x v="8"/>
    <s v="Lot 3"/>
    <s v="Procedure: Standard_x000a_Location: Stretton, Burton-on-Trent_x000a_Pattern: 5 x 2 hrs per week for 11 weeks_x000a_Total: 110 hrs"/>
    <d v="2020-09-14T00:00:00"/>
    <d v="1899-12-30T16:00:00"/>
    <d v="2020-09-21T00:00:00"/>
    <d v="1899-12-30T23:59:00"/>
    <x v="1"/>
    <x v="180"/>
    <d v="2020-12-18T00:00:00"/>
    <d v="2020-09-28T00:00:00"/>
    <d v="2020-12-18T00:00:00"/>
    <d v="2020-09-25T00:00:00"/>
    <d v="2020-09-25T00:00:00"/>
    <n v="5500"/>
    <x v="16"/>
    <s v="South Park Studios _x000a_88 Peterborough Road _x000a_London _x000a_SW6 3HH"/>
    <n v="223617075"/>
    <s v="Lot 3"/>
    <m/>
    <m/>
    <s v="Yes"/>
    <n v="2"/>
    <d v="2020-09-28T00:00:00"/>
    <d v="2020-09-28T00:00:00"/>
    <d v="2020-12-18T00:00:00"/>
    <n v="50"/>
    <m/>
    <s v="Terminated 14/12/2020"/>
    <s v="Yes"/>
    <s v="Yes"/>
    <s v="Yes"/>
    <s v="Yes"/>
    <s v="Yes"/>
  </r>
  <r>
    <x v="0"/>
    <s v="403"/>
    <d v="2020-09-10T00:00:00"/>
    <s v="Harriet Nowell-Smith"/>
    <s v="S Staffs"/>
    <s v="Codsall"/>
    <s v="VA"/>
    <x v="272"/>
    <x v="8"/>
    <s v="Lot 3"/>
    <s v="Procedure: Standard_x000a_Location: Codsall_x000a_Pattern: 3 x 2hr sessions per week for 23 weeks_x000a_Total: 136 hours"/>
    <d v="2020-09-10T00:00:00"/>
    <d v="1899-12-30T14:54:00"/>
    <d v="2020-09-17T00:00:00"/>
    <d v="1899-12-30T23:59:00"/>
    <x v="1"/>
    <x v="180"/>
    <d v="2021-04-01T00:00:00"/>
    <d v="2020-09-28T00:00:00"/>
    <d v="2021-04-01T00:00:00"/>
    <d v="2020-09-23T00:00:00"/>
    <d v="2020-09-23T00:00:00"/>
    <n v="7480"/>
    <x v="4"/>
    <s v="11 Ferndell Close _x000a_Cannock _x000a_Staffs _x000a_WS11 1HR"/>
    <s v="N/A"/>
    <s v="Lot 3"/>
    <m/>
    <m/>
    <s v="Yes"/>
    <n v="4"/>
    <d v="2020-09-23T00:00:00"/>
    <d v="2020-09-28T00:00:00"/>
    <d v="2021-04-01T00:00:00"/>
    <n v="55"/>
    <s v="Ext 1 19/04/2021 to 21/07/2021_x000a_£2,860.00"/>
    <m/>
    <s v="Yes"/>
    <s v="Yes"/>
    <s v="Yes"/>
    <s v="Yes"/>
    <s v="Yes"/>
  </r>
  <r>
    <x v="0"/>
    <s v="404"/>
    <d v="2020-09-15T00:00:00"/>
    <s v="Julia Magness"/>
    <s v="East Staffs"/>
    <s v="Tamworth"/>
    <s v="MR"/>
    <x v="273"/>
    <x v="8"/>
    <s v="Lot 2"/>
    <s v="Procedure: Standard_x000a_Location: Tamworth_x000a_Pattern: 2 x 2hr sessions per week for 11 weeks_x000a_Total: 44 hours"/>
    <d v="2020-09-16T00:00:00"/>
    <d v="1899-12-30T09:50:00"/>
    <d v="2020-09-23T00:00:00"/>
    <d v="1899-12-30T23:59:00"/>
    <x v="1"/>
    <x v="180"/>
    <d v="2020-12-18T00:00:00"/>
    <d v="2020-09-28T00:00:00"/>
    <d v="2020-12-18T00:00:00"/>
    <d v="2020-09-28T00:00:00"/>
    <d v="2020-09-29T00:00:00"/>
    <n v="2112"/>
    <x v="13"/>
    <s v="2 Ashmore Drive _x000a_Gnosall  _x000a_Staffordshire _x000a_ST20 0RP"/>
    <s v="N/A"/>
    <s v="Lot 2"/>
    <m/>
    <m/>
    <s v="Yes"/>
    <n v="6"/>
    <d v="2020-09-29T00:00:00"/>
    <d v="2020-09-28T00:00:00"/>
    <d v="2020-12-18T00:00:00"/>
    <n v="48"/>
    <m/>
    <s v="Terminated 22/10/2020"/>
    <s v="Yes"/>
    <s v="Yes"/>
    <s v="Yes"/>
    <s v="Yes"/>
    <s v="Yes"/>
  </r>
  <r>
    <x v="0"/>
    <s v="405"/>
    <d v="2020-09-16T00:00:00"/>
    <s v="Claire Gardner"/>
    <s v="Burton-upon-Trent"/>
    <s v="Burton-upon-Trent"/>
    <s v="MR"/>
    <x v="274"/>
    <x v="8"/>
    <s v="Lot 3"/>
    <s v="Procedure: Short_x000a_Location: Burton_x000a_Pattern: 5 x 1hr sessions per week for 11 weeks_x000a_Total: 55 hours"/>
    <d v="2020-09-16T00:00:00"/>
    <d v="1899-12-30T16:05:00"/>
    <d v="2020-09-21T00:00:00"/>
    <d v="1899-12-30T23:59:00"/>
    <x v="1"/>
    <x v="180"/>
    <d v="2020-12-18T00:00:00"/>
    <d v="2020-09-28T00:00:00"/>
    <d v="2020-12-18T00:00:00"/>
    <d v="2020-09-24T00:00:00"/>
    <d v="2020-09-24T00:00:00"/>
    <n v="3300"/>
    <x v="3"/>
    <s v="Dean Row Court  _x000a_Summerfields Village Centre _x000a_Dean Row Road  _x000a_Wilmslow _x000a_SK9 2TB"/>
    <n v="235030744"/>
    <s v="Lot 3"/>
    <m/>
    <m/>
    <s v="Yes"/>
    <n v="3"/>
    <d v="2020-09-24T00:00:00"/>
    <d v="2020-09-28T00:00:00"/>
    <d v="2020-12-18T00:00:00"/>
    <n v="60"/>
    <m/>
    <m/>
    <s v="Yes"/>
    <s v="Yes"/>
    <s v="Yes"/>
    <s v="Yes"/>
    <s v="Yes"/>
  </r>
  <r>
    <x v="0"/>
    <s v="406"/>
    <d v="2020-09-17T00:00:00"/>
    <s v="Teresa Rowley"/>
    <s v="Staffordshire Moorlands"/>
    <s v="Blythe Bridge"/>
    <s v="MR"/>
    <x v="275"/>
    <x v="8"/>
    <s v="Lot 3"/>
    <s v="Procedure: Standard_x000a_Location: Blythe Bridge_x000a_Pattern: 2 x 1.5hr sessions per week for 10 weeks_x000a_Total: 30 hours"/>
    <d v="2020-09-16T00:00:00"/>
    <d v="1899-12-30T16:15:00"/>
    <d v="2020-09-24T00:00:00"/>
    <d v="1899-12-30T23:59:00"/>
    <x v="1"/>
    <x v="181"/>
    <d v="2020-12-18T00:00:00"/>
    <d v="2020-10-05T00:00:00"/>
    <d v="2020-12-18T00:00:00"/>
    <d v="2020-09-29T00:00:00"/>
    <d v="2020-09-29T00:00:00"/>
    <n v="1500"/>
    <x v="16"/>
    <s v="South Park Studios _x000a_88 Peterborough Road _x000a_London _x000a_SW6 3HH"/>
    <n v="223617075"/>
    <s v="Lot 3"/>
    <m/>
    <m/>
    <s v="Yes"/>
    <n v="4"/>
    <d v="2020-09-29T00:00:00"/>
    <d v="2020-10-05T00:00:00"/>
    <d v="2020-12-18T00:00:00"/>
    <n v="50"/>
    <s v="Ext 1 04/01/2021 to 04/01/2021_x000a_£1,800.00_x000a__x000a_Ext 2 19/04/2021 to 21/07/2021_x000a_£1,300.00"/>
    <s v="Terminated 02/07/2021"/>
    <s v="Yes"/>
    <s v="Yes"/>
    <s v="Yes"/>
    <s v="Yes"/>
    <s v="Yes"/>
  </r>
  <r>
    <x v="0"/>
    <s v="407"/>
    <d v="2020-09-17T00:00:00"/>
    <s v="Liz Dunne"/>
    <s v="Stafford"/>
    <s v="Stafford"/>
    <s v="MR"/>
    <x v="276"/>
    <x v="8"/>
    <s v="Lot 3"/>
    <s v="Procedure: Direct Award_x000a_Location: Stafford_x000a_Pattern: 4*4 hrs per week for 36 weeks_x000a_Total: 576 hours"/>
    <s v="Direct Award "/>
    <s v="N/A"/>
    <s v="N/A"/>
    <s v="N/A"/>
    <x v="1"/>
    <x v="179"/>
    <d v="2021-07-21T00:00:00"/>
    <d v="2020-09-21T00:00:00"/>
    <d v="2021-07-21T00:00:00"/>
    <d v="2020-09-18T00:00:00"/>
    <d v="2020-09-18T00:00:00"/>
    <n v="34560"/>
    <x v="20"/>
    <s v="99 Trent Valley Road_x000a_Lichfield_x000a_WS13 6EZ"/>
    <s v="N/A"/>
    <s v="Lot 3"/>
    <m/>
    <m/>
    <s v="Yes"/>
    <s v="Direct Award"/>
    <d v="2020-09-18T00:00:00"/>
    <d v="2020-09-21T00:00:00"/>
    <d v="2021-07-21T00:00:00"/>
    <n v="60"/>
    <m/>
    <m/>
    <s v="Yes"/>
    <s v="Yes"/>
    <s v="Yes"/>
    <s v="Yes"/>
    <s v="Yes"/>
  </r>
  <r>
    <x v="0"/>
    <s v="408"/>
    <d v="2020-09-17T00:00:00"/>
    <s v="Liz Matthews"/>
    <s v="South Staffs"/>
    <s v="Calf Heath"/>
    <s v="MR"/>
    <x v="277"/>
    <x v="8"/>
    <s v="Lot 3"/>
    <s v="Procedure: Standard_x000a_Location: Calf Heath_x000a_Pattern: 3 x 1hr sessions per week for 10 weeks_x000a_Total: 30 hours"/>
    <d v="2020-09-18T00:00:00"/>
    <d v="1899-12-30T14:15:00"/>
    <d v="2020-09-25T00:00:00"/>
    <d v="1899-12-30T23:59:00"/>
    <x v="1"/>
    <x v="181"/>
    <d v="2020-12-18T00:00:00"/>
    <d v="2020-10-05T00:00:00"/>
    <d v="2020-12-18T00:00:00"/>
    <d v="2020-10-02T00:00:00"/>
    <d v="2020-10-02T00:00:00"/>
    <n v="1500"/>
    <x v="16"/>
    <s v="South Park Studios _x000a_88 Peterborough Road _x000a_London _x000a_SW6 3HH"/>
    <n v="223617075"/>
    <s v="Lot 3"/>
    <m/>
    <m/>
    <s v="Yes"/>
    <n v="2"/>
    <d v="2020-10-02T00:00:00"/>
    <d v="2020-10-05T00:00:00"/>
    <d v="2020-12-18T00:00:00"/>
    <n v="50"/>
    <m/>
    <s v="Terminated 04/11/20"/>
    <s v="Yes"/>
    <s v="Yes"/>
    <s v="Yes"/>
    <s v="Yes"/>
    <s v="Yes"/>
  </r>
  <r>
    <x v="0"/>
    <s v="408a"/>
    <d v="2020-11-09T00:00:00"/>
    <s v="Liz Matthews"/>
    <s v="South Staffs"/>
    <s v="Calf Heath"/>
    <s v="MR"/>
    <x v="277"/>
    <x v="8"/>
    <s v="Lot 3"/>
    <s v="Procedure: Standard_x000a_Location: Calf Heath_x000a_Pattern: 3 x 1hr sessions per week for 5 weeks_x000a_Total: 15 hours"/>
    <s v="Direct Award "/>
    <s v="N/A"/>
    <s v="N/A"/>
    <s v="N/A"/>
    <x v="1"/>
    <x v="182"/>
    <d v="2020-12-18T00:00:00"/>
    <d v="2020-11-16T00:00:00"/>
    <d v="2020-12-18T00:00:00"/>
    <d v="2020-11-09T00:00:00"/>
    <d v="2020-11-10T00:00:00"/>
    <n v="900"/>
    <x v="3"/>
    <s v="Dean Row Court  _x000a_Summerfields Village Centre _x000a_Dean Row Road  _x000a_Wilmslow _x000a_SK9 2TB"/>
    <n v="235030744"/>
    <s v="Lot 3"/>
    <m/>
    <m/>
    <s v="Yes"/>
    <s v="Direct Award"/>
    <d v="2020-11-10T00:00:00"/>
    <d v="2020-11-16T00:00:00"/>
    <d v="2020-12-18T00:00:00"/>
    <n v="60"/>
    <s v="Ext 1 04/01/2021 to 01/04/2021_x000a_£3,540.00_x000a__x000a_Ext 2 19/04/2021 to 21/07/2021_x000a_£3,720.00"/>
    <s v="Terminated 11/06/2021"/>
    <s v="Yes"/>
    <s v="Yes"/>
    <s v="Yes"/>
    <s v="Yes"/>
    <s v="Yes"/>
  </r>
  <r>
    <x v="0"/>
    <s v="409"/>
    <d v="2020-09-17T00:00:00"/>
    <s v="Liz Matthews"/>
    <s v="South Staffs"/>
    <s v="Shifnal"/>
    <s v="MR"/>
    <x v="278"/>
    <x v="8"/>
    <s v="Lot 3"/>
    <s v="Procedure: Standard_x000a_Location: Shifnal_x000a_Pattern: 5 x 1hr sessions per week for 10 weeks_x000a_Total: 50 hours"/>
    <d v="2020-09-18T00:00:00"/>
    <d v="1899-12-30T14:25:00"/>
    <d v="2020-09-25T00:00:00"/>
    <d v="1899-12-30T23:59:00"/>
    <x v="1"/>
    <x v="181"/>
    <d v="2020-12-18T00:00:00"/>
    <d v="2020-10-06T00:00:00"/>
    <d v="2020-12-18T00:00:00"/>
    <d v="2020-10-05T00:00:00"/>
    <d v="2020-10-05T00:00:00"/>
    <n v="2940"/>
    <x v="3"/>
    <s v="Dean Row Court  _x000a_Summerfields Village Centre _x000a_Dean Row Road  _x000a_Wilmslow _x000a_SK9 2TB"/>
    <n v="235030744"/>
    <s v="Lot 3"/>
    <m/>
    <m/>
    <s v="Yes"/>
    <n v="3"/>
    <d v="2020-10-05T00:00:00"/>
    <d v="2020-10-06T00:00:00"/>
    <d v="2020-12-18T00:00:00"/>
    <n v="60"/>
    <m/>
    <s v="Var 1 06/10/2020 to 12/02/2021_x000a_£8,040.00_x000a__x000a_Terminated 05/01/2021"/>
    <s v="Yes"/>
    <s v="Yes"/>
    <s v="Yes"/>
    <s v="Yes"/>
    <s v="Yes"/>
  </r>
  <r>
    <x v="0"/>
    <s v="410"/>
    <d v="2020-09-22T00:00:00"/>
    <s v="Yvonne Hawkes"/>
    <s v="Cannock"/>
    <s v="Cannock"/>
    <s v="MR"/>
    <x v="279"/>
    <x v="8"/>
    <s v="Lot 3"/>
    <s v="Procedure: Emergency_x000a_Location: Cannock_x000a_Pattern: 5 x 1hr sessions per week for 11 weeks_x000a_Total: 55 hours"/>
    <d v="2020-09-22T00:00:00"/>
    <d v="1899-12-30T16:00:00"/>
    <d v="2020-09-23T00:00:00"/>
    <d v="1899-12-30T23:59:00"/>
    <x v="1"/>
    <x v="180"/>
    <d v="2020-12-18T00:00:00"/>
    <d v="2020-09-28T00:00:00"/>
    <d v="2020-12-18T00:00:00"/>
    <d v="2020-09-25T00:00:00"/>
    <d v="2020-09-25T00:00:00"/>
    <n v="5225"/>
    <x v="16"/>
    <s v="South Park Studios _x000a_88 Peterborough Road _x000a_London _x000a_SW6 3HH"/>
    <n v="223617075"/>
    <s v="Lot 3"/>
    <m/>
    <m/>
    <s v="Yes"/>
    <n v="1"/>
    <d v="2020-09-28T00:00:00"/>
    <d v="2020-09-28T00:00:00"/>
    <d v="2020-12-18T00:00:00"/>
    <n v="95"/>
    <m/>
    <s v="Var 1 16/11/2020 to 18/12/2020_x000a_£1,250.00"/>
    <s v="Yes"/>
    <s v="Yes"/>
    <s v="Yes"/>
    <s v="Yes"/>
    <s v="Yes"/>
  </r>
  <r>
    <x v="0"/>
    <s v="411"/>
    <d v="2020-09-25T00:00:00"/>
    <s v="Claire Gardner"/>
    <s v="East Staffs"/>
    <s v="Burton-upon-Trent"/>
    <s v="MR"/>
    <x v="280"/>
    <x v="8"/>
    <s v="Lot 3"/>
    <s v="Procedure: Standard_x000a_Location: Burton_x000a_Pattern: 5 x 2hr sessions per week for 9 weeks_x000a_Total: 90 hours"/>
    <d v="2020-09-25T00:00:00"/>
    <d v="1899-12-30T12:05:00"/>
    <d v="2020-10-02T00:00:00"/>
    <d v="1899-12-30T23:59:00"/>
    <x v="1"/>
    <x v="183"/>
    <d v="2020-12-18T00:00:00"/>
    <d v="2020-10-12T00:00:00"/>
    <d v="2020-12-18T00:00:00"/>
    <d v="2020-10-08T00:00:00"/>
    <d v="2020-10-08T00:00:00"/>
    <n v="4500"/>
    <x v="16"/>
    <s v="South Park Studios _x000a_88 Peterborough Road _x000a_London _x000a_SW6 3HH"/>
    <n v="223617075"/>
    <s v="Lot 3"/>
    <m/>
    <m/>
    <s v="Yes"/>
    <n v="4"/>
    <d v="2020-10-08T00:00:00"/>
    <d v="2020-10-12T00:00:00"/>
    <d v="2020-12-18T00:00:00"/>
    <n v="50"/>
    <s v="Ext 1 04/01/2021 to 12/02/2021_x000a_£3,000.00"/>
    <s v="Terminated 18/12/2020"/>
    <s v="Yes"/>
    <s v="Yes"/>
    <s v="Yes"/>
    <s v="Yes"/>
    <s v="Yes"/>
  </r>
  <r>
    <x v="0"/>
    <s v="412"/>
    <d v="2020-09-25T00:00:00"/>
    <s v="Clare Matthews"/>
    <s v="East Staffs"/>
    <s v="Burton-upon-Trent"/>
    <s v="MR"/>
    <x v="281"/>
    <x v="8"/>
    <s v="Lot 3"/>
    <s v="Procedure: Standard_x000a_Location: Burton_x000a_Pattern: 3 x 1hr sessions per week for 9 weeks_x000a_Total: 27 hours"/>
    <d v="2020-09-25T00:00:00"/>
    <d v="1899-12-30T17:35:00"/>
    <d v="2020-10-02T00:00:00"/>
    <d v="1899-12-30T23:59:00"/>
    <x v="1"/>
    <x v="183"/>
    <d v="2020-12-18T00:00:00"/>
    <d v="2020-10-12T00:00:00"/>
    <d v="2020-12-18T00:00:00"/>
    <d v="2020-10-08T00:00:00"/>
    <d v="2020-10-08T00:00:00"/>
    <n v="2565"/>
    <x v="16"/>
    <s v="South Park Studios _x000a_88 Peterborough Road _x000a_London _x000a_SW6 3HH"/>
    <n v="223617075"/>
    <s v="Lot 3"/>
    <m/>
    <m/>
    <s v="Yes"/>
    <n v="1"/>
    <d v="2020-10-08T00:00:00"/>
    <d v="2020-10-12T00:00:00"/>
    <d v="2020-12-18T00:00:00"/>
    <n v="95"/>
    <s v="Ext 1 04/01/2021 to 21/07/2021_x000a_£11,495.00_x000a_Ext 2 06/09/21-22/10/21_x000a_£1750.00_x000a_Ext 3 1/11/21-26/11/21_x000a_£1140.00_x000a_Ext 4 26/11/2021 -17/12/2021 £1,425.00_x000a_Ext 6 28/02/2022-08/04/2022_x000a_£2850.00"/>
    <s v="Var 1 01/03/2021 to 21/07/2021_x000a_£7,750.00"/>
    <s v="Yes"/>
    <s v="Yes"/>
    <s v="Yes"/>
    <s v="Yes"/>
    <s v="Yes"/>
  </r>
  <r>
    <x v="0"/>
    <s v="413"/>
    <d v="2020-09-29T00:00:00"/>
    <s v="Yvonne Hawkes"/>
    <s v="Lichfield"/>
    <s v="Burntwood "/>
    <s v="VA"/>
    <x v="282"/>
    <x v="8"/>
    <s v="Lot 3"/>
    <s v="Procedure: Short_x000a_Location: Burntwood_x000a_Pattern: 5 x 4hr sessions per week_x000a_Total: 660 hours"/>
    <d v="2020-09-29T00:00:00"/>
    <d v="1899-12-30T12:10:00"/>
    <d v="2020-10-02T00:00:00"/>
    <d v="1899-12-30T23:59:00"/>
    <x v="1"/>
    <x v="183"/>
    <d v="2021-07-16T00:00:00"/>
    <d v="2020-10-12T00:00:00"/>
    <d v="2021-07-16T00:00:00"/>
    <d v="2020-10-08T00:00:00"/>
    <d v="2020-10-08T00:00:00"/>
    <n v="34980"/>
    <x v="4"/>
    <s v="11 Ferndell Close _x000a_Cannock _x000a_Staffs _x000a_WS11 1HR"/>
    <s v="N/A"/>
    <s v="Lot 3"/>
    <m/>
    <m/>
    <s v="Yes"/>
    <n v="4"/>
    <d v="2020-10-08T00:00:00"/>
    <d v="2020-10-12T00:00:00"/>
    <d v="2021-07-16T00:00:00"/>
    <n v="53"/>
    <m/>
    <m/>
    <s v="Yes"/>
    <s v="Yes"/>
    <s v="Yes"/>
    <s v="Yes"/>
    <s v="Yes"/>
  </r>
  <r>
    <x v="0"/>
    <s v="414"/>
    <d v="2020-09-30T00:00:00"/>
    <s v="Jenni Wolfenden"/>
    <s v="Staffordshire Moorlands"/>
    <s v="Leek"/>
    <s v="MR"/>
    <x v="283"/>
    <x v="8"/>
    <s v="Lot 3"/>
    <s v="Procedure: Emergency_x000a_Location: Leek_x000a_Pattern: 5 x 1.5hr sessions per week_x000a_Total: 75 hours"/>
    <d v="2020-09-30T00:00:00"/>
    <d v="1899-12-30T16:20:00"/>
    <d v="2020-10-01T00:00:00"/>
    <d v="1899-12-30T23:59:00"/>
    <x v="1"/>
    <x v="181"/>
    <d v="2020-12-18T00:00:00"/>
    <d v="2020-10-07T00:00:00"/>
    <d v="2020-12-18T00:00:00"/>
    <d v="2020-10-05T00:00:00"/>
    <d v="2020-10-05T00:00:00"/>
    <n v="3600"/>
    <x v="16"/>
    <s v="South Park Studios _x000a_88 Peterborough Road _x000a_London _x000a_SW6 3HH"/>
    <n v="223617075"/>
    <s v="Lot 3"/>
    <m/>
    <m/>
    <s v="Yes"/>
    <n v="2"/>
    <d v="2020-10-05T00:00:00"/>
    <d v="2020-10-07T00:00:00"/>
    <d v="2020-12-18T00:00:00"/>
    <n v="50"/>
    <m/>
    <s v="Terminated 27/11/2020"/>
    <s v="Yes"/>
    <s v="Yes"/>
    <s v="Yes"/>
    <s v="Yes"/>
    <s v="Yes"/>
  </r>
  <r>
    <x v="5"/>
    <s v="415"/>
    <d v="2020-10-01T00:00:00"/>
    <s v="Lisa Bullock"/>
    <s v="East Staffs"/>
    <s v="Burton-upon-Trent"/>
    <s v="MR"/>
    <x v="284"/>
    <x v="8"/>
    <s v="Lot 3"/>
    <s v="Procedure: Short_x000a_Location: Burton_x000a_Pattern: 5 x 1hr sessions per week for 9 weeks_x000a_Total: 45 hours"/>
    <d v="2020-10-01T00:00:00"/>
    <d v="1899-12-30T12:45:00"/>
    <d v="2020-10-06T00:00:00"/>
    <d v="1899-12-30T23:59:00"/>
    <x v="1"/>
    <x v="183"/>
    <d v="2020-12-18T00:00:00"/>
    <d v="2020-10-12T00:00:00"/>
    <d v="2020-12-18T00:00:00"/>
    <d v="2020-10-09T00:00:00"/>
    <d v="2020-10-09T00:00:00"/>
    <n v="2610"/>
    <x v="3"/>
    <s v="Dean Row Court  _x000a_Summerfields Village Centre _x000a_Dean Row Road  _x000a_Wilmslow _x000a_SK9 2TB"/>
    <n v="235030744"/>
    <s v="Lot 3"/>
    <m/>
    <m/>
    <s v="Yes"/>
    <n v="2"/>
    <d v="2020-10-09T00:00:00"/>
    <d v="2020-10-12T00:00:00"/>
    <d v="2020-12-18T00:00:00"/>
    <n v="58"/>
    <s v="Ext 1 04/01/2021 to 25/06/2021_x000a_£11,948.00"/>
    <m/>
    <s v="Yes"/>
    <s v="Yes"/>
    <s v="Yes"/>
    <s v="N/A"/>
    <s v="Yes"/>
  </r>
  <r>
    <x v="0"/>
    <s v="416"/>
    <d v="2020-10-01T00:00:00"/>
    <s v="Teresa Rowley"/>
    <s v="Moorlands"/>
    <s v="Leek"/>
    <s v="MR"/>
    <x v="285"/>
    <x v="8"/>
    <s v="Lot 3"/>
    <s v="Procedure: Standard_x000a_Location: Leek_x000a_Pattern: 3 x 2hr sessions per week for 19 weeks_x000a_Total: 114 hours"/>
    <d v="2020-10-01T00:00:00"/>
    <d v="1899-12-30T13:05:00"/>
    <d v="2020-10-08T00:00:00"/>
    <d v="1899-12-30T23:59:00"/>
    <x v="1"/>
    <x v="184"/>
    <d v="2021-04-01T00:00:00"/>
    <d v="2020-11-02T00:00:00"/>
    <d v="2021-04-01T00:00:00"/>
    <d v="2020-10-15T00:00:00"/>
    <d v="2020-10-16T00:00:00"/>
    <n v="5472"/>
    <x v="4"/>
    <s v="11 Ferndell Close _x000a_Cannock _x000a_Staffs _x000a_WS11 1HR"/>
    <s v="N/A"/>
    <s v="Lot 3"/>
    <m/>
    <m/>
    <s v="Yes"/>
    <n v="5"/>
    <d v="2020-10-19T00:00:00"/>
    <d v="2020-11-02T00:00:00"/>
    <d v="2021-04-01T00:00:00"/>
    <n v="48"/>
    <s v="Ext 1 19/04/2021 to 21/07/2021_x000a_£3,552.00"/>
    <m/>
    <s v="Yes"/>
    <s v="Yes"/>
    <s v="Yes"/>
    <s v="Yes"/>
    <s v="Yes"/>
  </r>
  <r>
    <x v="0"/>
    <s v="417"/>
    <d v="2020-10-05T00:00:00"/>
    <s v="Amy Challinor"/>
    <s v="Cannock"/>
    <s v="Rugeley"/>
    <s v="MR"/>
    <x v="108"/>
    <x v="8"/>
    <s v="Lot 3"/>
    <s v="Procedure: Short_x000a_Location: Rugeley_x000a_Pattern: 5 x 2hr sessions per week for 9 weeks_x000a_Total: 90 hours"/>
    <d v="2020-10-05T00:00:00"/>
    <d v="1899-12-30T12:00:00"/>
    <d v="2020-10-08T00:00:00"/>
    <d v="1899-12-30T23:59:00"/>
    <x v="1"/>
    <x v="183"/>
    <d v="2020-12-18T00:00:00"/>
    <d v="2020-10-19T00:00:00"/>
    <d v="2020-12-18T00:00:00"/>
    <d v="2020-10-15T00:00:00"/>
    <d v="2020-10-19T00:00:00"/>
    <n v="3840"/>
    <x v="22"/>
    <s v="Carlton House_x000a_19 West Street_x000a_Epsom_x000a_KT18 7RG"/>
    <n v="0"/>
    <s v="Lot 3"/>
    <m/>
    <m/>
    <s v="Yes"/>
    <n v="4"/>
    <d v="2020-10-19T00:00:00"/>
    <d v="2020-10-19T00:00:00"/>
    <d v="2020-12-18T00:00:00"/>
    <n v="48"/>
    <s v="Ext 1 04/01/2021 to 01/04/2021_x000a_£5,664.00_x000a__x000a_Ext 2 19/04/2021 to 28/05/2021_x000a_£1,968.00_x000a__x000a_Ext 3 29/05/2021 to 21/07/2021_x000a_£2,160.00_x000a__x000a_Ext 4 06/09/2021 to 17/12/2021_x000a_£4,704.00_x000a__x000a_Ext 6 31/01/2022 to 21/07/2022_x000a_£10,080.00"/>
    <m/>
    <s v="Yes"/>
    <s v="Yes"/>
    <s v="Yes"/>
    <s v="Yes"/>
    <s v="Yes"/>
  </r>
  <r>
    <x v="0"/>
    <s v="418"/>
    <d v="2020-10-09T00:00:00"/>
    <s v="Clare Matthews"/>
    <s v="East Staffs"/>
    <s v="Burton-upon-Trent"/>
    <s v="MR"/>
    <x v="286"/>
    <x v="8"/>
    <s v="Lot 3"/>
    <s v="Procedure: Standard_x000a_Location: Burton-on-Trent_x000a_Pattern: 5 x 2hr sessions per week for 28 weeks_x000a_Total: 276 hours"/>
    <d v="2020-10-09T00:00:00"/>
    <d v="1899-12-30T12:35:00"/>
    <d v="2020-10-16T00:00:00"/>
    <d v="1899-12-30T23:59:00"/>
    <x v="1"/>
    <x v="184"/>
    <d v="2021-06-25T00:00:00"/>
    <d v="2020-11-02T00:00:00"/>
    <d v="2021-06-25T00:00:00"/>
    <d v="2020-10-20T00:00:00"/>
    <d v="2020-10-20T00:00:00"/>
    <n v="13800"/>
    <x v="16"/>
    <s v="South Park Studios _x000a_88 Peterborough Road _x000a_London _x000a_SW6 3HH"/>
    <n v="223617075"/>
    <s v="Lot 3"/>
    <m/>
    <m/>
    <s v="Yes"/>
    <n v="1"/>
    <d v="2020-10-20T00:00:00"/>
    <d v="2020-11-02T00:00:00"/>
    <d v="2021-06-25T00:00:00"/>
    <n v="50"/>
    <m/>
    <s v="Terminated 21/10/20 (prior to commencement)"/>
    <s v="Yes"/>
    <s v="N/A"/>
    <s v="N/A"/>
    <s v="N/A"/>
    <s v="N/A"/>
  </r>
  <r>
    <x v="0"/>
    <s v="419"/>
    <d v="2020-10-09T00:00:00"/>
    <s v="Liz Dunne"/>
    <s v="Stafford"/>
    <s v="Stafford"/>
    <s v="MR"/>
    <x v="287"/>
    <x v="8"/>
    <s v="Lot 3"/>
    <s v="Procedure: Standard_x000a_Location: Stafford_x000a_Pattern: 3 x 1hr sessions per week for 28 weeks_x000a_Total: 82 hours"/>
    <d v="2020-10-09T00:00:00"/>
    <d v="1899-12-30T13:00:00"/>
    <d v="2020-10-16T00:00:00"/>
    <d v="1899-12-30T23:59:00"/>
    <x v="0"/>
    <x v="185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s v="N/A"/>
    <s v="N/A"/>
    <s v="N/A"/>
    <s v="N/A"/>
  </r>
  <r>
    <x v="0"/>
    <s v="420"/>
    <d v="2020-10-09T00:00:00"/>
    <s v="Clare Matthews"/>
    <s v="East Staffs"/>
    <s v="Burton-upon-Trent"/>
    <s v="MR"/>
    <x v="288"/>
    <x v="8"/>
    <s v="Lot 3"/>
    <s v="Procedure: Standard_x000a_Location: Burton-on-Trent_x000a_Pattern: 3 x 1hr sessions per week for 19 weeks_x000a_Total: 56 hours"/>
    <d v="2020-10-09T00:00:00"/>
    <d v="1899-12-30T14:45:00"/>
    <d v="2020-10-16T00:00:00"/>
    <d v="1899-12-30T23:59:00"/>
    <x v="1"/>
    <x v="184"/>
    <d v="2021-04-01T00:00:00"/>
    <d v="2020-11-02T00:00:00"/>
    <d v="2021-04-01T00:00:00"/>
    <d v="2020-10-20T00:00:00"/>
    <d v="2020-10-20T00:00:00"/>
    <n v="2800"/>
    <x v="16"/>
    <s v="South Park Studios _x000a_88 Peterborough Road _x000a_London _x000a_SW6 3HH"/>
    <n v="223617075"/>
    <s v="Lot 3"/>
    <m/>
    <m/>
    <s v="Yes"/>
    <n v="1"/>
    <d v="2020-10-20T00:00:00"/>
    <d v="2020-11-02T00:00:00"/>
    <d v="2021-04-01T00:00:00"/>
    <n v="50"/>
    <m/>
    <s v="Terminated 04/11/20 (no provision)"/>
    <s v="Yes"/>
    <s v="N/A"/>
    <s v="N/A"/>
    <s v="N/A"/>
    <s v="N/A"/>
  </r>
  <r>
    <x v="5"/>
    <s v="421"/>
    <d v="2020-10-13T00:00:00"/>
    <s v="Vikki Cobb"/>
    <s v="East Staffs"/>
    <s v="Burton-upon-Trent"/>
    <s v="MR"/>
    <x v="289"/>
    <x v="8"/>
    <s v="Lot 3"/>
    <s v="Procedure: Standard_x000a_Location: Burton-on-Trent_x000a_Pattern: 5 x 1hr sessions per week for 28 weeks_x000a_Total: 138 hours"/>
    <d v="2020-10-13T00:00:00"/>
    <d v="1899-12-30T14:20:00"/>
    <d v="2020-10-20T00:00:00"/>
    <d v="1899-12-30T23:59:00"/>
    <x v="1"/>
    <x v="184"/>
    <d v="2021-06-25T00:00:00"/>
    <d v="2020-11-02T00:00:00"/>
    <d v="2021-06-25T00:00:00"/>
    <d v="2020-10-26T00:00:00"/>
    <d v="2020-10-26T00:00:00"/>
    <n v="6900"/>
    <x v="16"/>
    <s v="South Park Studios _x000a_88 Peterborough Road _x000a_London _x000a_SW6 3HH"/>
    <n v="223617075"/>
    <s v="Lot 3"/>
    <m/>
    <m/>
    <s v="Yes"/>
    <n v="3"/>
    <d v="2020-10-26T00:00:00"/>
    <d v="2020-11-02T00:00:00"/>
    <d v="2021-06-25T00:00:00"/>
    <n v="50"/>
    <m/>
    <m/>
    <s v="Yes"/>
    <s v="Yes"/>
    <s v="Yes"/>
    <s v="N/A"/>
    <s v="Yes"/>
  </r>
  <r>
    <x v="0"/>
    <s v="422"/>
    <d v="2020-10-15T00:00:00"/>
    <s v="Clare Matthews"/>
    <s v="OOC"/>
    <s v="Worcestershire"/>
    <s v="MR"/>
    <x v="290"/>
    <x v="8"/>
    <s v="Lot 3"/>
    <s v="Procedure: Direct Award_x000a_Location: Worcestershire_x000a_Pattern: 10 hours per week for 9 weeks_x000a_Total: 90 hours"/>
    <s v="Direct Award "/>
    <s v="N/A"/>
    <s v="N/A"/>
    <s v="N/A"/>
    <x v="1"/>
    <x v="183"/>
    <d v="2020-12-18T00:00:00"/>
    <d v="2020-10-12T00:00:00"/>
    <d v="2020-12-18T00:00:00"/>
    <d v="2020-10-15T00:00:00"/>
    <d v="2020-10-15T00:00:00"/>
    <n v="4500"/>
    <x v="16"/>
    <s v="South Park Studios _x000a_88 Peterborough Road _x000a_London _x000a_SW6 3HH"/>
    <n v="223617075"/>
    <s v="Lot 3"/>
    <m/>
    <m/>
    <s v="Yes"/>
    <s v="Direct Award"/>
    <d v="2020-10-15T00:00:00"/>
    <d v="2020-10-12T00:00:00"/>
    <d v="2020-12-18T00:00:00"/>
    <n v="50"/>
    <m/>
    <m/>
    <s v="Yes"/>
    <s v="Yes"/>
    <s v="Yes"/>
    <s v="Yes"/>
    <s v="Yes"/>
  </r>
  <r>
    <x v="0"/>
    <s v="423"/>
    <d v="2020-10-20T00:00:00"/>
    <s v="Hollie Morris"/>
    <s v="Newcastle-Under-Lyme"/>
    <s v="Lichfield/Cannock"/>
    <s v="MR"/>
    <x v="291"/>
    <x v="8"/>
    <s v="Lot 2"/>
    <s v="Procedure: Standard_x000a_Location: Lichfield/Cannock_x000a_Pattern: 5 x 4hr sessions per week for 18 weeks and 4 days_x000a_Total: 376 hours"/>
    <d v="2020-10-20T00:00:00"/>
    <d v="1899-12-30T10:30:00"/>
    <d v="2020-10-27T00:00:00"/>
    <d v="1899-12-30T23:59:00"/>
    <x v="0"/>
    <x v="79"/>
    <m/>
    <m/>
    <m/>
    <m/>
    <m/>
    <m/>
    <x v="0"/>
    <s v="Select Supplier"/>
    <s v="Select Supplier"/>
    <s v="Lot 2"/>
    <m/>
    <m/>
    <s v="Select Supplier"/>
    <m/>
    <m/>
    <d v="1899-12-30T00:00:00"/>
    <d v="1899-12-30T00:00:00"/>
    <m/>
    <m/>
    <m/>
    <s v="N/A"/>
    <s v="N/A"/>
    <s v="N/A"/>
    <s v="N/A"/>
    <s v="N/A"/>
  </r>
  <r>
    <x v="5"/>
    <s v="424"/>
    <d v="2020-10-23T00:00:00"/>
    <s v="Jackie Taylor"/>
    <s v="Lichfield"/>
    <s v="Lichfield"/>
    <s v="MR"/>
    <x v="292"/>
    <x v="8"/>
    <s v="Lot 3"/>
    <s v="Procedure: Standard_x000a_Location: Lichfield_x000a_Pattern: 3 x 1hr sessions per week for 17 weeks and 4 days_x000a_Total: 53 hours"/>
    <d v="2020-10-23T00:00:00"/>
    <d v="1899-12-30T09:30:00"/>
    <d v="2020-10-30T00:00:00"/>
    <d v="1899-12-30T23:59:00"/>
    <x v="1"/>
    <x v="186"/>
    <d v="2021-04-01T00:00:00"/>
    <d v="2020-11-09T00:00:00"/>
    <d v="2021-04-01T00:00:00"/>
    <d v="2020-11-05T00:00:00"/>
    <d v="2020-11-05T00:00:00"/>
    <n v="2650"/>
    <x v="16"/>
    <s v="South Park Studios _x000a_88 Peterborough Road _x000a_London _x000a_SW6 3HH"/>
    <n v="223617075"/>
    <s v="Lot 3"/>
    <m/>
    <m/>
    <s v="Yes"/>
    <n v="4"/>
    <d v="2020-11-05T00:00:00"/>
    <d v="2020-11-09T00:00:00"/>
    <d v="2021-04-01T00:00:00"/>
    <n v="50"/>
    <m/>
    <s v="Terminated 10/12/2020"/>
    <s v="Yes"/>
    <s v="Yes"/>
    <s v="Yes"/>
    <s v="N/A"/>
    <s v="Yes"/>
  </r>
  <r>
    <x v="1"/>
    <s v="425"/>
    <d v="2020-10-26T00:00:00"/>
    <s v="Georgina Warburton"/>
    <s v="Moorlands"/>
    <s v="Biddulph"/>
    <s v="MR"/>
    <x v="293"/>
    <x v="8"/>
    <s v="Lot 3"/>
    <s v="Procedure: Short_x000a_Location: Biddulph_x000a_Pattern: 5 x 1hr sessions per week for 27 weeks and 3 days_x000a_Total: 138 hours"/>
    <d v="2020-10-26T00:00:00"/>
    <d v="1899-12-30T13:10:00"/>
    <d v="2020-10-29T00:00:00"/>
    <d v="1899-12-30T23:59:00"/>
    <x v="1"/>
    <x v="184"/>
    <d v="2021-06-25T00:00:00"/>
    <d v="2020-11-09T00:00:00"/>
    <d v="2021-06-25T00:00:00"/>
    <d v="2020-11-05T00:00:00"/>
    <d v="2020-11-05T00:00:00"/>
    <n v="6650"/>
    <x v="16"/>
    <s v="South Park Studios _x000a_88 Peterborough Road _x000a_London _x000a_SW6 3HH"/>
    <n v="223617075"/>
    <s v="Lot 3"/>
    <m/>
    <m/>
    <s v="Yes"/>
    <n v="4"/>
    <d v="2020-11-05T00:00:00"/>
    <d v="2020-11-09T00:00:00"/>
    <d v="2021-06-25T00:00:00"/>
    <n v="50"/>
    <m/>
    <m/>
    <s v="Yes"/>
    <s v="Yes"/>
    <s v="Yes"/>
    <s v="N/A"/>
    <s v="Yes"/>
  </r>
  <r>
    <x v="0"/>
    <s v="426"/>
    <d v="2020-10-27T00:00:00"/>
    <s v="Ann Whorwood"/>
    <s v="East Staffs and Tamworth (Burton)"/>
    <s v="Tamworth"/>
    <s v="MR"/>
    <x v="294"/>
    <x v="8"/>
    <s v="Lot 3"/>
    <s v="Procedure: Direct Award_x000a_Location: Tamworth_x000a_Pattern: 22.5 hours per week for 66 weeks_x000a_Total: 1,485 hours"/>
    <s v="Direct Award "/>
    <s v="N/A"/>
    <s v="N/A"/>
    <s v="N/A"/>
    <x v="1"/>
    <x v="186"/>
    <d v="2022-06-24T00:00:00"/>
    <d v="2020-11-09T00:00:00"/>
    <d v="2022-06-24T00:00:00"/>
    <d v="2020-10-28T00:00:00"/>
    <s v="28/102/2020"/>
    <n v="89100"/>
    <x v="3"/>
    <s v="Dean Row Court  _x000a_Summerfields Village Centre _x000a_Dean Row Road  _x000a_Wilmslow _x000a_SK9 2TB"/>
    <n v="235030744"/>
    <s v="Lot 3"/>
    <m/>
    <m/>
    <s v="Yes"/>
    <s v="Direct Award"/>
    <d v="2020-10-28T00:00:00"/>
    <d v="2020-11-09T00:00:00"/>
    <d v="2022-06-24T00:00:00"/>
    <n v="60"/>
    <m/>
    <s v="Var 1 13/09/2021 to 24/06/2022_x000a_£40,800.00"/>
    <s v="Yes"/>
    <s v="Yes"/>
    <s v="Yes"/>
    <s v="Yes"/>
    <s v="Yes"/>
  </r>
  <r>
    <x v="0"/>
    <s v="427"/>
    <d v="2020-11-02T00:00:00"/>
    <s v="Hollie Morris"/>
    <s v="Newcastle"/>
    <s v="Lichfield &amp; Cannock"/>
    <s v="VA"/>
    <x v="291"/>
    <x v="8"/>
    <s v="Lot 3"/>
    <s v="Procedure: Standard_x000a_Location: Lichfield &amp; Cannock_x000a_Pattern: 10 hours per week for 17 weeks and 4 days _x000a_Total: 178 hours"/>
    <d v="2020-11-02T00:00:00"/>
    <d v="1899-12-30T13:52:00"/>
    <d v="2020-11-09T00:00:00"/>
    <d v="1899-12-30T23:59:00"/>
    <x v="0"/>
    <x v="79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s v="N/A"/>
    <s v="N/A"/>
    <s v="N/A"/>
    <s v="N/A"/>
  </r>
  <r>
    <x v="1"/>
    <s v="428"/>
    <d v="2020-11-03T00:00:00"/>
    <s v="Karen Armitt"/>
    <s v="Stafford"/>
    <s v="Stone"/>
    <s v="MR"/>
    <x v="295"/>
    <x v="8"/>
    <s v="Lot 3"/>
    <s v="Procedure: Short_x000a_Location: Stone_x000a_Pattern: 2x1.5 hours per week (Thu and Fri) for 17 weeks and 1 day_x000a_Total: 52.5 hours"/>
    <d v="2020-11-03T00:00:00"/>
    <d v="1899-12-30T15:45:00"/>
    <d v="2020-11-06T00:00:00"/>
    <d v="1899-12-30T23:59:00"/>
    <x v="1"/>
    <x v="186"/>
    <d v="2021-04-01T00:00:00"/>
    <d v="2020-11-16T00:00:00"/>
    <d v="2021-04-01T00:00:00"/>
    <d v="2020-11-11T00:00:00"/>
    <d v="2020-11-12T00:00:00"/>
    <n v="2475"/>
    <x v="4"/>
    <s v="11 Ferndell Close _x000a_Cannock _x000a_Staffs _x000a_WS11 1HR"/>
    <s v="N/A"/>
    <s v="Lot 3"/>
    <m/>
    <m/>
    <s v="Yes"/>
    <n v="4"/>
    <d v="2020-11-12T00:00:00"/>
    <d v="2020-11-16T00:00:00"/>
    <d v="2021-04-01T00:00:00"/>
    <n v="50"/>
    <s v="Ext 1 19/04/2021 to 21/07/2021_x000a_£1,800.00                                    Var 1 17/06/2021 to 21/07/2021  £2,050.00_x000a_Ext 2 06/09/2021 to 22/10/2021_x000a_£3,500.00_x000a_Ext 3 1/11/21 to 17/12/2021_x000a_£3,500.00"/>
    <s v="Terminated 12/11/2021 school place found"/>
    <s v="Yes"/>
    <s v="Yes"/>
    <s v="Yes"/>
    <s v="N/A"/>
    <s v="Yes"/>
  </r>
  <r>
    <x v="1"/>
    <s v="429"/>
    <d v="2020-11-03T00:00:00"/>
    <s v="Karen Armitt"/>
    <s v="Stafford"/>
    <s v="Stone"/>
    <s v="MR"/>
    <x v="295"/>
    <x v="8"/>
    <s v="Lot 2"/>
    <s v="Procedure: Short_x000a_Location: Stone_x000a_Pattern: 4.5 hours per week (Mon - Wed) for 17 weeks and 3 days _x000a_Total: 81 hours"/>
    <d v="2020-11-03T00:00:00"/>
    <d v="1899-12-30T15:55:00"/>
    <d v="2020-11-06T00:00:00"/>
    <d v="1899-12-30T23:59:00"/>
    <x v="0"/>
    <x v="187"/>
    <m/>
    <m/>
    <m/>
    <m/>
    <m/>
    <m/>
    <x v="0"/>
    <s v="Select Supplier"/>
    <s v="Select Supplier"/>
    <s v="Lot 2"/>
    <m/>
    <m/>
    <s v="Select Supplier"/>
    <m/>
    <m/>
    <d v="1899-12-30T00:00:00"/>
    <d v="1899-12-30T00:00:00"/>
    <m/>
    <m/>
    <m/>
    <s v="N/A"/>
    <s v="N/A"/>
    <s v="N/A"/>
    <s v="N/A"/>
    <s v="N/A"/>
  </r>
  <r>
    <x v="0"/>
    <s v="430"/>
    <d v="2020-11-09T00:00:00"/>
    <s v="Lucy Morris"/>
    <s v="Stafford"/>
    <s v="Stafford"/>
    <s v="MR"/>
    <x v="296"/>
    <x v="8"/>
    <s v="Lot 3"/>
    <s v="Procedure: Standard_x000a_Location: Stafford_x000a_Pattern: 5 hours per week for 10 weeks_x000a_Total: 50 hours"/>
    <d v="2020-11-09T00:00:00"/>
    <d v="1899-12-30T16:30:00"/>
    <d v="2020-11-16T00:00:00"/>
    <d v="1899-12-30T23:59:00"/>
    <x v="1"/>
    <x v="188"/>
    <d v="2021-02-12T00:00:00"/>
    <d v="2020-11-23T00:00:00"/>
    <d v="2021-02-12T00:00:00"/>
    <d v="2020-11-20T00:00:00"/>
    <d v="2020-11-20T00:00:00"/>
    <n v="2500"/>
    <x v="16"/>
    <s v="South Park Studios _x000a_88 Peterborough Road _x000a_London _x000a_SW6 3HH"/>
    <n v="223617075"/>
    <s v="Lot 3"/>
    <m/>
    <m/>
    <s v="Yes"/>
    <n v="6"/>
    <d v="2020-11-20T00:00:00"/>
    <d v="2020-11-23T00:00:00"/>
    <d v="2021-02-12T00:00:00"/>
    <n v="50"/>
    <s v="Ext 1 22/02/2021 to 19/03/2021_x000a_£1,000.00"/>
    <s v="Terminated 05/03/2021"/>
    <s v="Yes"/>
    <s v="Yes"/>
    <s v="Yes"/>
    <s v="Yes"/>
    <s v="Yes"/>
  </r>
  <r>
    <x v="3"/>
    <s v="431"/>
    <m/>
    <s v="Sarah Rivers"/>
    <s v="OOC"/>
    <s v="Countrywide"/>
    <s v="MB"/>
    <x v="49"/>
    <x v="8"/>
    <s v="Lot 3"/>
    <s v="Procedure: Standard_x000a_Location: Out of County _x000a_Pattern: referral from ECs         Total: 400 hours"/>
    <d v="2020-11-10T00:00:00"/>
    <d v="1899-12-30T10:30:00"/>
    <d v="2020-11-17T00:00:00"/>
    <d v="1899-12-30T23:59:00"/>
    <x v="1"/>
    <x v="189"/>
    <d v="2021-03-31T00:00:00"/>
    <d v="2021-01-01T00:00:00"/>
    <d v="2021-03-31T00:00:00"/>
    <d v="2020-12-02T00:00:00"/>
    <d v="2020-12-03T00:00:00"/>
    <n v="20000"/>
    <x v="16"/>
    <s v="South Park Studios _x000a_88 Peterborough Road _x000a_London _x000a_SW6 3HH"/>
    <n v="223617075"/>
    <s v="Lot 3"/>
    <m/>
    <m/>
    <s v="Yes"/>
    <n v="6"/>
    <d v="2020-12-03T00:00:00"/>
    <d v="2021-01-01T00:00:00"/>
    <d v="2021-03-31T00:00:00"/>
    <n v="50"/>
    <m/>
    <m/>
    <s v="Yes"/>
    <s v="N/A"/>
    <s v="N/A"/>
    <s v="N/A"/>
    <s v="N/A"/>
  </r>
  <r>
    <x v="3"/>
    <s v="432"/>
    <m/>
    <s v="Sarah Rivers"/>
    <s v="County Wide"/>
    <s v="County Wide"/>
    <s v="MB"/>
    <x v="49"/>
    <x v="8"/>
    <s v="Lot 3"/>
    <s v="Procedure: Standard_x000a_Location: County Wide_x000a_Pattern: referral from ECs         Total: 400 hours"/>
    <d v="2020-11-10T00:00:00"/>
    <d v="1899-12-30T10:30:00"/>
    <d v="2020-11-17T00:00:00"/>
    <d v="1899-12-30T23:59:00"/>
    <x v="1"/>
    <x v="189"/>
    <d v="2021-03-31T00:00:00"/>
    <d v="2021-01-01T00:00:00"/>
    <d v="2021-03-31T00:00:00"/>
    <d v="2020-12-02T00:00:00"/>
    <d v="2020-12-03T00:00:00"/>
    <n v="20000"/>
    <x v="16"/>
    <s v="South Park Studios _x000a_88 Peterborough Road _x000a_London _x000a_SW6 3HH"/>
    <n v="223617075"/>
    <s v="Lot 3"/>
    <m/>
    <m/>
    <s v="Yes"/>
    <n v="6"/>
    <d v="2020-12-03T00:00:00"/>
    <d v="2021-01-01T00:00:00"/>
    <d v="2021-03-31T00:00:00"/>
    <n v="50"/>
    <m/>
    <m/>
    <s v="Yes"/>
    <s v="N/A"/>
    <s v="N/A"/>
    <s v="N/A"/>
    <s v="N/A"/>
  </r>
  <r>
    <x v="3"/>
    <s v="433"/>
    <m/>
    <s v="Sarah Rivers"/>
    <s v="County Wide"/>
    <s v="County Wide"/>
    <s v="MB"/>
    <x v="49"/>
    <x v="8"/>
    <s v="Lot 3"/>
    <s v="Procedure: Standard_x000a_Location: County Wide_x000a_Pattern: referral from ECs         Total: 400 hours"/>
    <d v="2020-11-10T00:00:00"/>
    <d v="1899-12-30T10:30:00"/>
    <d v="2020-11-17T00:00:00"/>
    <d v="1899-12-30T23:59:00"/>
    <x v="1"/>
    <x v="189"/>
    <d v="2021-03-31T00:00:00"/>
    <d v="2021-01-01T00:00:00"/>
    <d v="2021-03-31T00:00:00"/>
    <d v="2020-12-02T00:00:00"/>
    <d v="2020-12-03T00:00:00"/>
    <n v="20000"/>
    <x v="16"/>
    <s v="South Park Studios _x000a_88 Peterborough Road _x000a_London _x000a_SW6 3HH"/>
    <n v="223617075"/>
    <s v="Lot 3"/>
    <m/>
    <m/>
    <s v="Yes"/>
    <n v="7"/>
    <d v="2020-12-03T00:00:00"/>
    <d v="2021-01-01T00:00:00"/>
    <d v="2021-03-31T00:00:00"/>
    <n v="50"/>
    <m/>
    <m/>
    <s v="Yes"/>
    <s v="N/A"/>
    <s v="N/A"/>
    <s v="N/A"/>
    <s v="N/A"/>
  </r>
  <r>
    <x v="1"/>
    <s v="434"/>
    <d v="2020-11-10T00:00:00"/>
    <s v="Karen Armitt"/>
    <s v="Stafford"/>
    <s v="Stone"/>
    <s v="MR"/>
    <x v="295"/>
    <x v="8"/>
    <s v="Lot 2"/>
    <s v="Procedure: Short_x000a_Location: Stone_x000a_Pattern: 3 x 1.5 hours per week (Mon - Wed) for 16 weeks _x000a_Total: 72 hours"/>
    <d v="2020-11-10T00:00:00"/>
    <d v="1899-12-30T16:40:00"/>
    <d v="2020-11-13T00:00:00"/>
    <d v="1899-12-30T23:59:00"/>
    <x v="1"/>
    <x v="188"/>
    <d v="2021-04-01T00:00:00"/>
    <d v="2020-11-23T00:00:00"/>
    <d v="2021-04-01T00:00:00"/>
    <d v="2020-11-17T00:00:00"/>
    <d v="2020-11-19T00:00:00"/>
    <n v="3600"/>
    <x v="18"/>
    <s v="Chuckle House_x000a_Unit 10_x000a_Stone Enterprise Park_x000a_Emerald Way_x000a_Stone_x000a_ST15 0SR"/>
    <s v="N/A"/>
    <s v="Lot 2"/>
    <m/>
    <m/>
    <s v="Yes"/>
    <n v="2"/>
    <d v="2020-11-19T00:00:00"/>
    <d v="2020-11-23T00:00:00"/>
    <d v="2021-04-01T00:00:00"/>
    <n v="50"/>
    <s v="Ext 1 19/04/2021 to 21/07/2021_x000a_£3,650.00"/>
    <m/>
    <s v="Yes"/>
    <s v="Yes"/>
    <s v="Yes"/>
    <s v="N/A"/>
    <s v="Yes"/>
  </r>
  <r>
    <x v="5"/>
    <s v="435"/>
    <d v="2020-11-13T00:00:00"/>
    <s v="Lisa Bullock"/>
    <s v="Lichfield"/>
    <s v="Lichfield"/>
    <s v="MR"/>
    <x v="270"/>
    <x v="8"/>
    <s v="Lot 3"/>
    <s v="Procedure: Short_x000a_Location: Lichfield_x000a_Pattern: 1 x 2 hours per week for 10 weeks _x000a_Total: 20 hours"/>
    <d v="2020-11-13T00:00:00"/>
    <d v="1899-12-30T11:15:00"/>
    <d v="2020-11-18T00:00:00"/>
    <d v="1899-12-30T23:59:00"/>
    <x v="1"/>
    <x v="188"/>
    <d v="2021-02-12T00:00:00"/>
    <d v="2020-11-23T00:00:00"/>
    <d v="2021-02-12T00:00:00"/>
    <d v="2020-11-23T00:00:00"/>
    <d v="2020-11-23T00:00:00"/>
    <n v="1000"/>
    <x v="4"/>
    <s v="11 Ferndell Close _x000a_Cannock _x000a_Staffs _x000a_WS11 1HR"/>
    <s v="N/A"/>
    <s v="Lot 3"/>
    <m/>
    <m/>
    <s v="Yes"/>
    <n v="3"/>
    <d v="2020-11-23T00:00:00"/>
    <d v="2020-11-23T00:00:00"/>
    <d v="2021-02-12T00:00:00"/>
    <n v="50"/>
    <s v="Ext 1 22/02/2021 to 28/05/2021_x000a_£1,200.00_x000a__x000a_Ext 2 29/05/2021 to 21/07/2021_x000a_£600.00_x000a__x000a_Ext 3 06/09/2021 to 17/12/2021_x000a_£2,800.00_x000a__x000a_Ext 4 18/12/2021 to 25/01/2022_x000a_£800.00._x000a__x000a_Ext 5 26/01/2022 to 18/02/2022_x000a_£400.00_x000a__x000a_Ext 6 28/02/2022 to 27/05/2022_x000a_£1100.00"/>
    <m/>
    <s v="Yes"/>
    <s v="Yes"/>
    <s v="Yes"/>
    <s v="N/A"/>
    <s v="Yes"/>
  </r>
  <r>
    <x v="5"/>
    <s v="436"/>
    <d v="2020-11-16T00:00:00"/>
    <s v="Jackie Taylor"/>
    <s v="Lichfield"/>
    <s v="Lichfield"/>
    <s v="MR"/>
    <x v="297"/>
    <x v="8"/>
    <s v="Lot 3"/>
    <s v="Procedure: Standard_x000a_Location: Lichfield_x000a_Pattern: 2 x 2 hours per week for 15 weeks _x000a_Total: 60 hours"/>
    <d v="2020-11-16T00:00:00"/>
    <d v="1899-12-30T17:15:00"/>
    <d v="2020-11-23T00:00:00"/>
    <d v="1899-12-30T23:59:00"/>
    <x v="1"/>
    <x v="190"/>
    <d v="2021-04-01T00:00:00"/>
    <d v="2020-11-30T00:00:00"/>
    <d v="2021-04-01T00:00:00"/>
    <d v="2020-11-27T00:00:00"/>
    <d v="2020-11-27T00:00:00"/>
    <n v="3000"/>
    <x v="16"/>
    <s v="South Park Studios _x000a_88 Peterborough Road _x000a_London _x000a_SW6 3HH"/>
    <n v="223617075"/>
    <s v="Lot 3"/>
    <m/>
    <m/>
    <s v="Yes"/>
    <n v="3"/>
    <d v="2020-11-27T00:00:00"/>
    <d v="2020-11-30T00:00:00"/>
    <d v="2021-04-01T00:00:00"/>
    <n v="50"/>
    <s v="Ext 1 02/04/21 to 21/07/21_x000a_£2,600.00_x000a__x000a_Ext 2 06/09/21 to 22/10/21_x000a_£1,400.00_x000a__x000a_Ext 3 1/11/21 to 18/2/2022_x000a_£2800.00_x000a__x000a_Ext 4 28/02/22 to 08/04/2022_x000a_£1200.00"/>
    <m/>
    <s v="Yes"/>
    <s v="Yes"/>
    <s v="Yes"/>
    <s v="N/A"/>
    <s v="Yes"/>
  </r>
  <r>
    <x v="5"/>
    <s v="437"/>
    <d v="2020-11-18T00:00:00"/>
    <s v="Jackie Taylor"/>
    <s v="Lichfield"/>
    <s v="Lichfield"/>
    <s v="MR"/>
    <x v="298"/>
    <x v="8"/>
    <s v="Lot 3"/>
    <s v="Procedure: Standard_x000a_Location: Lichfield_x000a_Pattern: 2 x 1.5 hours per week for 9 weeks _x000a_Total: 27 hours"/>
    <d v="2020-11-18T00:00:00"/>
    <d v="1899-12-30T15:55:00"/>
    <d v="2020-11-25T00:00:00"/>
    <d v="1899-12-30T23:59:00"/>
    <x v="1"/>
    <x v="190"/>
    <d v="2021-02-12T00:00:00"/>
    <d v="2020-12-01T00:00:00"/>
    <d v="2021-02-12T00:00:00"/>
    <d v="2020-12-01T00:00:00"/>
    <d v="2020-12-02T00:00:00"/>
    <n v="1350"/>
    <x v="4"/>
    <s v="11 Ferndell Close _x000a_Cannock _x000a_Staffs _x000a_WS11 1HR"/>
    <s v="N/A"/>
    <s v="Lot 3"/>
    <m/>
    <m/>
    <s v="Yes"/>
    <n v="4"/>
    <d v="2020-12-02T00:00:00"/>
    <d v="2020-12-01T00:00:00"/>
    <d v="2021-02-12T00:00:00"/>
    <n v="50"/>
    <s v="Ext 1 22/02/2021 to 01/04/2021_x000a_£900.00_x000a__x000a_Ext 2 19/04/2021 to 28/05/2021_x000a_£1200.00"/>
    <m/>
    <s v="Yes"/>
    <s v="Yes"/>
    <s v="Yes"/>
    <s v="N/A"/>
    <s v="Yes"/>
  </r>
  <r>
    <x v="0"/>
    <s v="438"/>
    <d v="2020-11-19T00:00:00"/>
    <s v="Teresa Rowley"/>
    <s v="Moorlands"/>
    <s v="Brown Lees"/>
    <s v="MR"/>
    <x v="299"/>
    <x v="8"/>
    <s v="Lot 3"/>
    <s v="Procedure: Standard_x000a_Location: Brown Lees_x000a_Pattern: 3 x 1 hours per week for 14 weeks _x000a_Total: 42 hours"/>
    <d v="2020-11-19T00:00:00"/>
    <d v="1899-12-30T10:10:00"/>
    <d v="2020-11-26T00:00:00"/>
    <d v="1899-12-30T23:59:00"/>
    <x v="1"/>
    <x v="191"/>
    <d v="2021-04-01T00:00:00"/>
    <d v="2020-12-07T00:00:00"/>
    <d v="2021-04-01T00:00:00"/>
    <d v="2020-12-03T00:00:00"/>
    <d v="2020-12-03T00:00:00"/>
    <n v="2520"/>
    <x v="3"/>
    <s v="Dean Row Court  _x000a_Summerfields Village Centre _x000a_Dean Row Road  _x000a_Wilmslow _x000a_SK9 2TB"/>
    <n v="235030744"/>
    <s v="Lot 3"/>
    <m/>
    <m/>
    <s v="Yes"/>
    <n v="1"/>
    <d v="2020-12-03T00:00:00"/>
    <d v="2020-12-07T00:00:00"/>
    <d v="2021-04-01T00:00:00"/>
    <n v="60"/>
    <s v="Ext 1 19/04/2021 to 21/07/2021_x000a_£3,420.00"/>
    <m/>
    <s v="Yes"/>
    <s v="Yes"/>
    <s v="Yes"/>
    <s v="Yes"/>
    <s v="Yes"/>
  </r>
  <r>
    <x v="0"/>
    <s v="439"/>
    <d v="2020-11-19T00:00:00"/>
    <s v="Vici Lambert-Smith"/>
    <s v="Tamworth"/>
    <s v="Belgrave"/>
    <s v="MR"/>
    <x v="300"/>
    <x v="9"/>
    <s v="Lot 2"/>
    <s v="Procedure: Standard_x000a_Location: Belgrave, Tamworth_x000a_Pattern: 1 x 3 hours per week for 24 weeks _x000a_Total: 72 hours"/>
    <d v="2020-11-19T00:00:00"/>
    <d v="1899-12-30T14:40:00"/>
    <d v="2020-11-24T00:00:00"/>
    <d v="1899-12-30T23:59:00"/>
    <x v="1"/>
    <x v="192"/>
    <d v="2021-06-25T00:00:00"/>
    <d v="2020-12-02T00:00:00"/>
    <d v="2021-06-25T00:00:00"/>
    <d v="2020-12-02T00:00:00"/>
    <d v="2020-12-09T00:00:00"/>
    <n v="3240"/>
    <x v="17"/>
    <s v="Field Avenue _x000a_Baddeley Green _x000a_Stoke-on-Trent _x000a_Staffordshire  _x000a_ST2 7AS"/>
    <s v="N/A"/>
    <s v="Lot 2"/>
    <m/>
    <m/>
    <s v="No"/>
    <n v="1"/>
    <d v="2020-12-09T00:00:00"/>
    <d v="2020-12-02T00:00:00"/>
    <d v="2021-06-25T00:00:00"/>
    <n v="45"/>
    <m/>
    <m/>
    <s v="Yes"/>
    <s v="Yes"/>
    <s v="Yes"/>
    <s v="Yes"/>
    <s v="Yes"/>
  </r>
  <r>
    <x v="0"/>
    <s v="440"/>
    <d v="2020-11-19T00:00:00"/>
    <s v="Vici Lambert-Smith"/>
    <s v="Tamworth"/>
    <s v="Belgrave"/>
    <s v="MR"/>
    <x v="300"/>
    <x v="8"/>
    <s v="Lot 3"/>
    <s v="Procedure: Standard_x000a_Location: Belgrave, Tamworth_x000a_Pattern: 4 x 2 hours per week for 24 weeks _x000a_Total: 192 hours"/>
    <d v="2020-11-19T00:00:00"/>
    <d v="1899-12-30T15:00:00"/>
    <d v="2020-11-24T00:00:00"/>
    <d v="1899-12-30T23:59:00"/>
    <x v="1"/>
    <x v="192"/>
    <d v="2021-06-25T00:00:00"/>
    <d v="2020-12-02T00:00:00"/>
    <d v="2021-06-25T00:00:00"/>
    <d v="2020-11-30T00:00:00"/>
    <d v="2020-12-01T00:00:00"/>
    <n v="11160"/>
    <x v="3"/>
    <s v="Dean Row Court  _x000a_Summerfields Village Centre _x000a_Dean Row Road  _x000a_Wilmslow _x000a_SK9 2TB"/>
    <n v="235030744"/>
    <s v="Lot 3"/>
    <m/>
    <m/>
    <s v="Yes"/>
    <n v="3"/>
    <d v="2020-12-01T00:00:00"/>
    <d v="2020-12-02T00:00:00"/>
    <d v="2021-06-25T00:00:00"/>
    <n v="60"/>
    <m/>
    <m/>
    <s v="Yes"/>
    <s v="Yes"/>
    <s v="Yes"/>
    <s v="Yes"/>
    <s v="Yes"/>
  </r>
  <r>
    <x v="0"/>
    <s v="441"/>
    <d v="2020-11-19T00:00:00"/>
    <s v="Clare Matthews"/>
    <s v="East Staffs"/>
    <s v="Burton-upon-Trent"/>
    <s v="MR"/>
    <x v="301"/>
    <x v="8"/>
    <s v="Lot 3"/>
    <s v="Procedure: Short_x000a_Location: Burton_x000a_Pattern: 5 x 2 hours per week for 14 weeks and 3 days_x000a_Total: 146 hours"/>
    <d v="2020-11-19T00:00:00"/>
    <d v="1899-12-30T15:40:00"/>
    <d v="2020-11-24T00:00:00"/>
    <d v="1899-12-30T23:59:00"/>
    <x v="1"/>
    <x v="193"/>
    <d v="2021-04-01T00:00:00"/>
    <d v="2020-12-01T00:00:00"/>
    <d v="2021-04-01T00:00:00"/>
    <d v="2020-11-27T00:00:00"/>
    <d v="2020-11-27T00:00:00"/>
    <n v="8760"/>
    <x v="3"/>
    <s v="Dean Row Court  _x000a_Summerfields Village Centre _x000a_Dean Row Road  _x000a_Wilmslow _x000a_SK9 2TB"/>
    <n v="235030744"/>
    <s v="Lot 3"/>
    <m/>
    <m/>
    <s v="Yes"/>
    <n v="1"/>
    <d v="2020-11-27T00:00:00"/>
    <d v="2020-12-01T00:00:00"/>
    <d v="2021-04-01T00:00:00"/>
    <n v="60"/>
    <s v="Ext 1 19/04/2021 to 21/07/2021_x000a_£3,120.00"/>
    <s v="Var 1 19/04/2021 to 24/06/2022_x000a_£27,840.00"/>
    <s v="Yes"/>
    <s v="Yes"/>
    <s v="Yes"/>
    <s v="Yes"/>
    <s v="Yes"/>
  </r>
  <r>
    <x v="1"/>
    <s v="442"/>
    <d v="2020-11-20T00:00:00"/>
    <s v="Claire Butters"/>
    <s v="Newcastle"/>
    <s v="Kidsgrove"/>
    <s v="MR"/>
    <x v="302"/>
    <x v="8"/>
    <s v="Lot 3"/>
    <s v="Procedure: Short_x000a_Location: Kidsgrove/Newcastle_x000a_Pattern: 3 x 2 hours per week for 9 weeks_x000a_Total: 54 hours"/>
    <d v="2020-11-20T00:00:00"/>
    <d v="1899-12-30T14:30:00"/>
    <d v="2020-11-25T00:00:00"/>
    <d v="1899-12-30T23:59:00"/>
    <x v="1"/>
    <x v="190"/>
    <d v="2021-02-12T00:00:00"/>
    <d v="2020-12-04T00:00:00"/>
    <d v="2021-02-12T00:00:00"/>
    <d v="2020-12-01T00:00:00"/>
    <d v="2020-12-01T00:00:00"/>
    <n v="2500"/>
    <x v="16"/>
    <s v="South Park Studios _x000a_88 Peterborough Road _x000a_London _x000a_SW6 3HH"/>
    <n v="223617075"/>
    <s v="Lot 3"/>
    <m/>
    <m/>
    <s v="Yes"/>
    <n v="3"/>
    <d v="2020-12-01T00:00:00"/>
    <d v="2020-12-04T00:00:00"/>
    <d v="2021-02-12T00:00:00"/>
    <n v="50"/>
    <s v="Ext 1 22/02/2021 to 21/07/2021_x000a_£7,400.00"/>
    <m/>
    <s v="Yes"/>
    <s v="Yes"/>
    <s v="Yes"/>
    <s v="N/A"/>
    <s v="Yes"/>
  </r>
  <r>
    <x v="5"/>
    <s v="443"/>
    <d v="2020-11-25T00:00:00"/>
    <s v="Keith Mellor"/>
    <s v="Moorlands"/>
    <s v="Leek"/>
    <s v="MR"/>
    <x v="303"/>
    <x v="9"/>
    <s v="Lot 3"/>
    <s v="Procedure: Standard_x000a_Location: Leek_x000a_Pattern: 3 x 1.5 hours per week for 7 weeks _x000a_Total: 31.5 hours"/>
    <d v="2020-11-25T00:00:00"/>
    <d v="1899-12-30T15:20:00"/>
    <d v="2020-12-02T00:00:00"/>
    <d v="1899-12-30T23:59:00"/>
    <x v="1"/>
    <x v="194"/>
    <d v="2021-02-12T00:00:00"/>
    <d v="2020-12-14T00:00:00"/>
    <d v="2021-02-12T00:00:00"/>
    <d v="2020-12-08T00:00:00"/>
    <d v="2020-12-09T00:00:00"/>
    <n v="1512"/>
    <x v="22"/>
    <s v="Carlton House_x000a_19 West Street_x000a_Epsom_x000a_KT18 7RG"/>
    <n v="0"/>
    <s v="Lot 3"/>
    <m/>
    <m/>
    <s v="Yes"/>
    <n v="3"/>
    <d v="2020-12-09T00:00:00"/>
    <d v="2020-12-14T00:00:00"/>
    <d v="2021-02-12T00:00:00"/>
    <n v="48"/>
    <m/>
    <s v="Terminated 03/02/2021"/>
    <s v="Yes"/>
    <s v="Yes"/>
    <s v="Yes"/>
    <s v="N/A"/>
    <s v="Yes"/>
  </r>
  <r>
    <x v="5"/>
    <s v="444"/>
    <d v="2020-11-25T00:00:00"/>
    <s v="Lisa Bullock"/>
    <s v="East Staffs"/>
    <s v="Burton-upon-Trent"/>
    <s v="MR"/>
    <x v="304"/>
    <x v="8"/>
    <s v="Lot 3"/>
    <s v="Procedure: Short_x000a_Location: Burton/Uttoxeter_x000a_Pattern: 4 hours per week for 14 weeks _x000a_Total: 56 hours"/>
    <d v="2020-11-25T00:00:00"/>
    <d v="1899-12-30T15:45:00"/>
    <d v="2020-11-30T00:00:00"/>
    <d v="1899-12-30T23:59:00"/>
    <x v="1"/>
    <x v="191"/>
    <d v="2021-04-01T00:00:00"/>
    <d v="2020-12-07T00:00:00"/>
    <d v="2021-04-01T00:00:00"/>
    <d v="2020-12-07T00:00:00"/>
    <d v="2020-12-07T00:00:00"/>
    <n v="2688"/>
    <x v="4"/>
    <s v="11 Ferndell Close _x000a_Cannock _x000a_Staffs _x000a_WS11 1HR"/>
    <s v="N/A"/>
    <s v="Lot 3"/>
    <m/>
    <m/>
    <s v="Yes"/>
    <n v="4"/>
    <d v="2020-12-07T00:00:00"/>
    <d v="2020-12-07T00:00:00"/>
    <d v="2021-04-01T00:00:00"/>
    <n v="48"/>
    <s v="Ext 1 07/06/21 to 21/07/21 £1,344.00_x000a_Ext 2 06/09/21 to 17/12/21_x000a_£2688.00"/>
    <s v="Var 1 01/03/2021 to 28/05/2021_x000a_£2,784.00"/>
    <s v="Yes"/>
    <s v="Yes"/>
    <s v="Yes"/>
    <s v="N/A"/>
    <s v="Yes"/>
  </r>
  <r>
    <x v="5"/>
    <s v="445"/>
    <d v="2020-11-25T00:00:00"/>
    <s v="Toni Colclough"/>
    <s v="Moorlands"/>
    <s v="Biddulph"/>
    <s v="MR"/>
    <x v="305"/>
    <x v="8"/>
    <s v="Lot 3"/>
    <s v="Procedure: Standard_x000a_Location: Biddulph_x000a_Pattern: 5 x 1.5 hours per week for 7 weeks _x000a_Total: 52.5 hours"/>
    <d v="2020-11-25T00:00:00"/>
    <d v="1899-12-30T16:05:00"/>
    <d v="2020-12-02T00:00:00"/>
    <d v="1899-12-30T23:59:00"/>
    <x v="1"/>
    <x v="194"/>
    <d v="2021-02-12T00:00:00"/>
    <d v="2020-12-14T00:00:00"/>
    <d v="2021-02-12T00:00:00"/>
    <d v="2020-12-07T00:00:00"/>
    <d v="2020-12-07T00:00:00"/>
    <n v="3150"/>
    <x v="3"/>
    <s v="Dean Row Court  _x000a_Summerfields Village Centre _x000a_Dean Row Road  _x000a_Wilmslow _x000a_SK9 2TB"/>
    <n v="235030744"/>
    <s v="Lot 3"/>
    <m/>
    <m/>
    <s v="Yes"/>
    <n v="3"/>
    <d v="2020-12-07T00:00:00"/>
    <d v="2020-12-14T00:00:00"/>
    <d v="2021-02-12T00:00:00"/>
    <n v="60"/>
    <m/>
    <s v="Terminated 18/12/2020"/>
    <s v="Yes"/>
    <s v="Yes"/>
    <s v="Yes"/>
    <s v="Yes"/>
    <s v="Yes"/>
  </r>
  <r>
    <x v="0"/>
    <s v="446"/>
    <d v="2020-11-27T00:00:00"/>
    <s v="Gina Woolley"/>
    <s v="Stafford"/>
    <s v="Penkridge"/>
    <s v="MR"/>
    <x v="306"/>
    <x v="9"/>
    <s v="Lot 3"/>
    <s v="Procedure: Standard_x000a_Location: Penkridge, Stafford_x000a_Pattern: 5 hours per week for 13 weeks _x000a_Total: 65 hours"/>
    <d v="2020-11-27T00:00:00"/>
    <d v="1899-12-30T10:48:00"/>
    <d v="2020-12-04T00:00:00"/>
    <d v="1899-12-30T23:59:00"/>
    <x v="1"/>
    <x v="194"/>
    <d v="2021-04-01T00:00:00"/>
    <d v="2020-12-14T00:00:00"/>
    <d v="2021-04-01T00:00:00"/>
    <d v="2020-12-10T00:00:00"/>
    <d v="2020-02-10T00:00:00"/>
    <n v="3250"/>
    <x v="4"/>
    <s v="11 Ferndell Close _x000a_Cannock _x000a_Staffs _x000a_WS11 1HR"/>
    <s v="N/A"/>
    <s v="Lot 3"/>
    <m/>
    <m/>
    <s v="Yes"/>
    <n v="4"/>
    <d v="2020-12-10T00:00:00"/>
    <d v="2020-12-14T00:00:00"/>
    <d v="2021-04-01T00:00:00"/>
    <n v="50"/>
    <m/>
    <s v="Terminated 05/03/2021"/>
    <s v="Yes"/>
    <s v="Yes"/>
    <s v="Yes"/>
    <s v="Yes"/>
    <s v="Yes"/>
  </r>
  <r>
    <x v="0"/>
    <s v="447"/>
    <d v="2020-12-02T00:00:00"/>
    <s v="Jenni Wolfenden"/>
    <s v="Newcastle-Under-Lyme"/>
    <s v="Kidsgrove"/>
    <s v="MR"/>
    <x v="34"/>
    <x v="9"/>
    <s v="Lot 3"/>
    <s v="Procedure: Standard_x000a_Location: Kidsgrove_x000a_Pattern: 5 x 1.5 hours per week for 11 weeks and 4 days_x000a_Total: 88.5 hours"/>
    <d v="2020-12-02T00:00:00"/>
    <d v="1899-12-30T15:50:00"/>
    <d v="2020-12-09T00:00:00"/>
    <d v="1899-12-30T23:59:00"/>
    <x v="1"/>
    <x v="195"/>
    <d v="2021-04-01T00:00:00"/>
    <d v="2021-01-04T00:00:00"/>
    <d v="2021-04-01T00:00:00"/>
    <d v="2020-12-15T00:00:00"/>
    <d v="2020-12-15T00:00:00"/>
    <n v="4425"/>
    <x v="16"/>
    <s v="South Park Studios _x000a_88 Peterborough Road _x000a_London _x000a_SW6 3HH"/>
    <n v="223617075"/>
    <s v="Lot 3"/>
    <m/>
    <m/>
    <s v="Yes"/>
    <n v="2"/>
    <d v="2020-12-15T00:00:00"/>
    <d v="2021-01-04T00:00:00"/>
    <d v="2021-04-01T00:00:00"/>
    <n v="50"/>
    <m/>
    <s v="Terminated 05/02/2021"/>
    <s v="Yes"/>
    <s v="Yes"/>
    <s v="Yes"/>
    <s v="Yes"/>
    <s v="Yes"/>
  </r>
  <r>
    <x v="5"/>
    <s v="448"/>
    <d v="2020-12-04T00:00:00"/>
    <s v="Jackie Taylor"/>
    <s v="Lichfield"/>
    <s v="Lichfield"/>
    <s v="MR"/>
    <x v="307"/>
    <x v="9"/>
    <s v="Lot 3"/>
    <s v="Procedure: Short_x000a_Location: Lichfield_x000a_Pattern: 3 x 2 hours per week for 22 weeks_x000a_Total: 132 hours"/>
    <d v="2020-12-04T00:00:00"/>
    <d v="1899-12-30T11:30:00"/>
    <d v="2020-12-09T00:00:00"/>
    <d v="1899-12-30T23:59:00"/>
    <x v="1"/>
    <x v="194"/>
    <d v="2021-06-25T00:00:00"/>
    <d v="2020-12-14T00:00:00"/>
    <d v="2021-06-25T00:00:00"/>
    <d v="2020-12-11T00:00:00"/>
    <d v="2020-12-14T00:00:00"/>
    <n v="6600"/>
    <x v="4"/>
    <s v="11 Ferndell Close _x000a_Cannock _x000a_Staffs _x000a_WS11 1HR"/>
    <s v="N/A"/>
    <s v="Lot 3"/>
    <m/>
    <m/>
    <s v="Yes"/>
    <n v="2"/>
    <d v="2020-12-14T00:00:00"/>
    <d v="2020-12-14T00:00:00"/>
    <d v="2021-06-25T00:00:00"/>
    <n v="50"/>
    <m/>
    <s v="Var 1 01/02/2021 to 25/06/2021_x000a_£8,100.00"/>
    <s v="Yes"/>
    <s v="Yes"/>
    <s v="Yes"/>
    <s v="N/A"/>
    <s v="Yes"/>
  </r>
  <r>
    <x v="5"/>
    <s v="449"/>
    <d v="2020-12-08T00:00:00"/>
    <s v="Nicky Johnson"/>
    <s v="Tamworth"/>
    <s v="Tamworth"/>
    <s v="MR"/>
    <x v="105"/>
    <x v="9"/>
    <s v="Lot 3"/>
    <s v="Procedure: Standard_x000a_Location: Tamworth_x000a_Pattern: 2 x 1.5 hours per week for 21 weeks_x000a_Total: 63 hours"/>
    <d v="2020-12-08T00:00:00"/>
    <d v="1899-12-30T14:45:00"/>
    <d v="2020-12-15T00:00:00"/>
    <d v="1899-12-30T23:59:00"/>
    <x v="1"/>
    <x v="195"/>
    <d v="2021-06-25T00:00:00"/>
    <d v="2021-01-04T00:00:00"/>
    <d v="2021-06-25T00:00:00"/>
    <d v="2020-12-17T00:00:00"/>
    <d v="2020-12-17T00:00:00"/>
    <n v="3780"/>
    <x v="3"/>
    <s v="Dean Row Court  _x000a_Summerfields Village Centre _x000a_Dean Row Road  _x000a_Wilmslow _x000a_SK9 2TB"/>
    <n v="235030744"/>
    <s v="Lot 3"/>
    <m/>
    <m/>
    <s v="Yes"/>
    <n v="1"/>
    <d v="2020-12-17T00:00:00"/>
    <d v="2021-01-04T00:00:00"/>
    <d v="2021-06-25T00:00:00"/>
    <n v="60"/>
    <m/>
    <m/>
    <s v="Yes"/>
    <s v="Yes"/>
    <s v="Yes"/>
    <s v="N/A"/>
    <s v="Yes"/>
  </r>
  <r>
    <x v="5"/>
    <s v="450"/>
    <d v="2020-12-15T00:00:00"/>
    <s v="Lynn Sheldon"/>
    <s v="Newcastle"/>
    <s v="Bradwell"/>
    <s v="MR"/>
    <x v="308"/>
    <x v="9"/>
    <s v="Lot 4"/>
    <s v="Procedure: Standard_x000a_Location: Bradwell, Newcastle_x000a_Pattern: 2 x 1.5 hours per week for 6 weeks_x000a_Total: 18 hours"/>
    <d v="2020-12-15T00:00:00"/>
    <d v="1899-12-30T10:45:00"/>
    <d v="2020-12-22T00:00:00"/>
    <d v="1899-12-30T23:59:00"/>
    <x v="1"/>
    <x v="195"/>
    <d v="2021-02-12T00:00:00"/>
    <d v="2021-01-04T00:00:00"/>
    <d v="2021-02-12T00:00:00"/>
    <d v="2021-01-04T00:00:00"/>
    <d v="2021-01-07T00:00:00"/>
    <n v="1008"/>
    <x v="19"/>
    <s v="Wolverhampton Road_x000a_Stafford_x000a_ST17 9DJ "/>
    <s v="N/A"/>
    <s v="Lot 4"/>
    <m/>
    <m/>
    <s v="Yes"/>
    <n v="2"/>
    <d v="2021-01-08T00:00:00"/>
    <d v="2021-01-04T00:00:00"/>
    <d v="2021-02-12T00:00:00"/>
    <n v="56"/>
    <s v="Ext 1 22/02/2021 to 01/04/2021_x000a_£1,008.00_x000a__x000a_Ext 2 19/04/2021 to 21/07/2021_x000a_£2,100.00_x000a__x000a_Ext 3 06/09/2021 to 22/10/021_x000a_£1,764.00_x000a__x000a_Ext 4 1/11/21 to 17/12/21_x000a_£1176.00"/>
    <m/>
    <s v="Yes"/>
    <s v="Yes"/>
    <s v="Yes"/>
    <s v="N/A"/>
    <s v="Yes"/>
  </r>
  <r>
    <x v="0"/>
    <s v="451"/>
    <d v="2020-12-15T00:00:00"/>
    <s v="Liz Dunne"/>
    <s v="Stafford"/>
    <s v="Stafford"/>
    <s v="MR"/>
    <x v="179"/>
    <x v="9"/>
    <s v="Lot 3"/>
    <s v="Procedure: Standard_x000a_Location: Stafford_x000a_Pattern: 2 x 1.5 hours per week for 25 weeks_x000a_Total: 75 hours"/>
    <d v="2020-12-15T00:00:00"/>
    <d v="1899-12-30T14:15:00"/>
    <d v="2020-12-22T00:00:00"/>
    <d v="1899-12-30T23:59:00"/>
    <x v="0"/>
    <x v="196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s v="N/A"/>
    <s v="N/A"/>
    <s v="N/A"/>
    <s v="N/A"/>
  </r>
  <r>
    <x v="0"/>
    <s v="452"/>
    <d v="2020-12-15T00:00:00"/>
    <s v="Tracy Lockett"/>
    <s v="Newcastle"/>
    <s v="Kidsgrove"/>
    <s v="MR"/>
    <x v="309"/>
    <x v="9"/>
    <s v="Lot 3"/>
    <s v="Procedure: Standard_x000a_Location: Kidsgrove_x000a_Pattern: 5 x 1.5 hours per week for 6 weeks_x000a_Total: 45 hours"/>
    <d v="2020-12-15T00:00:00"/>
    <d v="1899-12-30T15:45:00"/>
    <d v="2020-12-22T00:00:00"/>
    <d v="1899-12-30T23:59:00"/>
    <x v="0"/>
    <x v="197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s v="N/A"/>
    <s v="N/A"/>
    <s v="N/A"/>
    <s v="N/A"/>
  </r>
  <r>
    <x v="0"/>
    <s v="453"/>
    <d v="2020-12-17T00:00:00"/>
    <s v="Liz Matthews"/>
    <s v="South Staffs"/>
    <s v="Calf Heath"/>
    <s v="MR"/>
    <x v="310"/>
    <x v="9"/>
    <s v="Lot 3"/>
    <s v="Procedure: Direct Award_x000a_Location: Calf Heath_x000a_Pattern: 5 hours per week for 11 weeks and 4 days_x000a_Total: 59 hours"/>
    <s v="Direct Award "/>
    <s v="N/A"/>
    <s v="N/A"/>
    <s v="N/A"/>
    <x v="1"/>
    <x v="195"/>
    <d v="2021-04-01T00:00:00"/>
    <d v="2021-01-04T00:00:00"/>
    <d v="2021-04-01T00:00:00"/>
    <d v="2020-12-17T00:00:00"/>
    <d v="2020-12-17T00:00:00"/>
    <n v="3540"/>
    <x v="3"/>
    <s v="Dean Row Court  _x000a_Summerfields Village Centre _x000a_Dean Row Road  _x000a_Wilmslow _x000a_SK9 2TB"/>
    <n v="235030744"/>
    <s v="Lot 3"/>
    <m/>
    <m/>
    <s v="Yes"/>
    <s v="Direct Award"/>
    <d v="2020-12-17T00:00:00"/>
    <d v="2021-01-04T00:00:00"/>
    <d v="2021-04-01T00:00:00"/>
    <n v="60"/>
    <s v="Ext 1 19/04/2021 to 21/07/2021_x000a_£3,720.00"/>
    <m/>
    <s v="Yes"/>
    <s v="Yes"/>
    <s v="Yes"/>
    <s v="Yes"/>
    <s v="Yes"/>
  </r>
  <r>
    <x v="0"/>
    <s v="454"/>
    <d v="2020-12-18T00:00:00"/>
    <s v="Julia Magness"/>
    <s v="Tamworth"/>
    <s v="Tamworth"/>
    <s v="MR"/>
    <x v="311"/>
    <x v="9"/>
    <s v="Lot 3"/>
    <s v="Procedure: Direct Award_x000a_Location: Tamworth_x000a_Total: 216 hours"/>
    <s v="Direct Award "/>
    <s v="N/A"/>
    <s v="N/A"/>
    <s v="N/A"/>
    <x v="1"/>
    <x v="195"/>
    <d v="2021-07-21T00:00:00"/>
    <d v="2021-01-04T00:00:00"/>
    <d v="2021-07-21T00:00:00"/>
    <d v="2020-12-21T00:00:00"/>
    <d v="2021-01-05T00:00:00"/>
    <n v="9720"/>
    <x v="20"/>
    <s v="99 Trent Valley Road_x000a_Lichfield_x000a_WS13 6EZ"/>
    <s v="N/A"/>
    <s v="Lot 3"/>
    <m/>
    <m/>
    <s v="Yes"/>
    <s v="Direct Award"/>
    <d v="2021-01-05T00:00:00"/>
    <d v="2021-01-04T00:00:00"/>
    <d v="2021-07-21T00:00:00"/>
    <n v="45"/>
    <s v="04/01/21 to 12/02/21 16 hrs_x000a_22/02/21 to 01/04/21  8 hrs_x000a_19/04./21 to 21/07/21 6 hrs_x000a_Ext 1 06/09/2021 to 01/10/2021_x000a_£1,080.00"/>
    <m/>
    <s v="Yes"/>
    <s v="Yes"/>
    <s v="Yes"/>
    <s v="Yes"/>
    <s v="Yes"/>
  </r>
  <r>
    <x v="5"/>
    <s v="455"/>
    <d v="2021-01-06T00:00:00"/>
    <s v="Vikki Cobb"/>
    <s v="East Staffordshire"/>
    <s v="Burton-upon-Trent"/>
    <s v="MR"/>
    <x v="312"/>
    <x v="9"/>
    <s v="Lot 2"/>
    <s v="Procedure: Direct Award_x000a_Location: Burton-on-Trent _x000a_Pattern: 5 hours per week for 3 weeks_x000a_Total: 15 hours"/>
    <s v="Direct Award "/>
    <s v="N/A"/>
    <s v="N/A"/>
    <s v="N/A"/>
    <x v="1"/>
    <x v="198"/>
    <d v="2021-02-12T00:00:00"/>
    <d v="2021-01-29T00:00:00"/>
    <d v="2021-02-12T00:00:00"/>
    <d v="2021-01-07T00:00:00"/>
    <d v="2021-01-07T00:00:00"/>
    <n v="750"/>
    <x v="5"/>
    <s v="1 Greenvale Close  _x000a_Burton on Trent  _x000a_Staffordshire  _x000a_DE15 9HJ"/>
    <s v="N/A"/>
    <s v="Lot 2"/>
    <m/>
    <m/>
    <s v="Yes"/>
    <s v="Direct Award"/>
    <d v="2021-01-07T00:00:00"/>
    <d v="2021-01-29T00:00:00"/>
    <d v="2021-02-12T00:00:00"/>
    <n v="50"/>
    <s v="Ext 1 22/02/2021 to 25/06/2021_x000a_£3,500.00"/>
    <m/>
    <s v="Yes"/>
    <s v="Yes"/>
    <s v="Yes"/>
    <s v="N/A"/>
    <s v="Yes"/>
  </r>
  <r>
    <x v="0"/>
    <s v="456"/>
    <d v="2021-01-07T00:00:00"/>
    <s v="Haley Court"/>
    <s v="Cannock"/>
    <s v="Cannock"/>
    <s v="MR"/>
    <x v="313"/>
    <x v="9"/>
    <s v="Lot 3"/>
    <s v="Procedure: Short_x000a_Location: Cannock_x000a_Pattern: 3 x 2 hours per week for 10 weeks_x000a_Total: 60 hours"/>
    <d v="2021-01-07T00:00:00"/>
    <d v="1899-12-30T12:30:00"/>
    <d v="2021-01-12T00:00:00"/>
    <d v="1899-12-30T23:59:00"/>
    <x v="1"/>
    <x v="199"/>
    <d v="2021-04-01T00:00:00"/>
    <d v="2021-01-18T00:00:00"/>
    <d v="2021-04-01T00:00:00"/>
    <d v="2021-01-19T00:00:00"/>
    <d v="2021-01-19T00:00:00"/>
    <n v="3000"/>
    <x v="4"/>
    <s v="11 Ferndell Close _x000a_Cannock _x000a_Staffs _x000a_WS11 1HR"/>
    <s v="N/A"/>
    <s v="Lot 3"/>
    <m/>
    <m/>
    <s v="Yes"/>
    <n v="3"/>
    <d v="2021-01-19T00:00:00"/>
    <d v="2021-01-18T00:00:00"/>
    <d v="2021-04-01T00:00:00"/>
    <n v="50"/>
    <s v="Ext 1 19/04/2021 to 25/06/2021_x000a_£2,600.00"/>
    <m/>
    <s v="Yes"/>
    <s v="Yes"/>
    <s v="Yes"/>
    <s v="Yes"/>
    <s v="Yes"/>
  </r>
  <r>
    <x v="0"/>
    <s v="457"/>
    <d v="2021-01-08T00:00:00"/>
    <s v="Liz Dunne"/>
    <s v="Stafford"/>
    <s v="Stafford"/>
    <s v="MR"/>
    <x v="179"/>
    <x v="9"/>
    <s v="Lot 3"/>
    <s v="Procedure: Standard_x000a_Location: Stafford_x000a_Pattern: 2 x 1.5 hours per week for 22 weeks_x000a_Total: 66 hours"/>
    <d v="2021-01-08T00:00:00"/>
    <d v="1899-12-30T14:55:00"/>
    <d v="2021-01-15T00:00:00"/>
    <d v="1899-12-30T23:59:00"/>
    <x v="1"/>
    <x v="200"/>
    <d v="2021-07-21T00:00:00"/>
    <d v="2021-01-25T00:00:00"/>
    <d v="2021-07-21T00:00:00"/>
    <d v="2021-01-25T00:00:00"/>
    <d v="2021-01-25T00:00:00"/>
    <n v="3300"/>
    <x v="16"/>
    <s v="South Park Studios _x000a_88 Peterborough Road _x000a_London _x000a_SW6 3HH"/>
    <n v="223617075"/>
    <s v="Lot 3"/>
    <m/>
    <m/>
    <s v="Yes"/>
    <n v="4"/>
    <d v="2021-01-25T00:00:00"/>
    <d v="2021-01-25T00:00:00"/>
    <d v="2021-07-21T00:00:00"/>
    <n v="50"/>
    <m/>
    <s v="Terminated 22/02/2021"/>
    <s v="Yes"/>
    <s v="Yes"/>
    <s v="Yes"/>
    <s v="Yes"/>
    <s v="Yes"/>
  </r>
  <r>
    <x v="0"/>
    <s v="458"/>
    <d v="2021-01-19T00:00:00"/>
    <s v="Hollie Morris"/>
    <s v="Newcastle"/>
    <s v="Lichfield &amp; Cannock"/>
    <s v="MR"/>
    <x v="291"/>
    <x v="9"/>
    <s v="Lot 3"/>
    <s v="Procedure: Direct Award_x000a_Location: Lichfield &amp; Cannock_x000a_Pattern: 10 hours per week for 8 weeks and 4 days _x000a_Total: 88 hours"/>
    <s v="Direct Award "/>
    <s v="N/A"/>
    <s v="N/A"/>
    <s v="N/A"/>
    <x v="1"/>
    <x v="200"/>
    <d v="2021-04-01T00:00:00"/>
    <d v="2021-01-25T00:00:00"/>
    <d v="2021-04-01T00:00:00"/>
    <d v="2021-01-19T00:00:00"/>
    <d v="2021-01-19T00:00:00"/>
    <n v="5280"/>
    <x v="3"/>
    <s v="Dean Row Court  _x000a_Summerfields Village Centre _x000a_Dean Row Road  _x000a_Wilmslow _x000a_SK9 2TB"/>
    <n v="235030744"/>
    <s v="Lot 3"/>
    <m/>
    <m/>
    <s v="Yes"/>
    <s v="Direct Award"/>
    <d v="2021-01-19T00:00:00"/>
    <d v="2021-01-25T00:00:00"/>
    <d v="2021-04-01T00:00:00"/>
    <n v="60"/>
    <s v="Ext 1 19/04/2021 to 21/07/2021_x000a_£4,440.00"/>
    <s v="Var 1 30/06/2021 to 21/07/2021_x000a_£1560.00"/>
    <s v="Yes"/>
    <s v="Yes"/>
    <s v="Yes"/>
    <s v="Yes"/>
    <s v="Yes"/>
  </r>
  <r>
    <x v="0"/>
    <s v="459"/>
    <d v="2021-01-22T00:00:00"/>
    <s v="Teresa Rowley"/>
    <s v="Moorlands"/>
    <s v="Forsbrook"/>
    <s v="MR"/>
    <x v="314"/>
    <x v="9"/>
    <s v="Lot 3"/>
    <s v="Procedure: Standard_x000a_Location: Forsbrook_x000a_Pattern: 2 x 2 hours per week for 20 weeks_x000a_Total: 80 hours"/>
    <d v="2021-01-22T00:00:00"/>
    <d v="1899-12-30T13:50:00"/>
    <d v="2021-01-29T00:00:00"/>
    <d v="1899-12-30T23:59:00"/>
    <x v="1"/>
    <x v="201"/>
    <d v="2021-07-21T00:00:00"/>
    <d v="2021-02-22T00:00:00"/>
    <d v="2021-07-21T00:00:00"/>
    <d v="2021-02-09T00:00:00"/>
    <d v="2021-02-10T00:00:00"/>
    <n v="3800"/>
    <x v="23"/>
    <s v="15 Pike Way_x000a_North Weald _x000a_Epping _x000a_Essex _x000a_CM16 6BL"/>
    <n v="220425676"/>
    <s v="Lot 3"/>
    <m/>
    <m/>
    <s v="Yes"/>
    <n v="6"/>
    <d v="2021-02-10T00:00:00"/>
    <d v="2021-02-22T00:00:00"/>
    <d v="2021-07-21T00:00:00"/>
    <n v="50"/>
    <s v="Ext 1 06/09/2021 to 21/07/2022_x000a_£7,800.00"/>
    <s v="Terminated by AL 03/03/2022"/>
    <s v="Yes"/>
    <s v="Yes"/>
    <s v="Yes"/>
    <s v="Yes"/>
    <s v="Yes"/>
  </r>
  <r>
    <x v="5"/>
    <s v="460"/>
    <d v="2021-02-03T00:00:00"/>
    <s v="Keith Mellor"/>
    <s v="Moorlands"/>
    <s v="Leek"/>
    <s v="MR"/>
    <x v="303"/>
    <x v="9"/>
    <s v="Lot 3"/>
    <s v="Procedure: Direct Award_x000a_Location: Leek_x000a_Pattern: 3 x 1.5 hours per week for 11 weeks and 3 days_x000a_Total: 51 hours"/>
    <s v="Direct Award "/>
    <s v="N/A"/>
    <s v="N/A"/>
    <s v="N/A"/>
    <x v="1"/>
    <x v="202"/>
    <d v="2021-05-28T00:00:00"/>
    <d v="2021-02-22T00:00:00"/>
    <d v="2021-05-28T00:00:00"/>
    <d v="2021-02-03T00:00:00"/>
    <d v="2021-02-04T00:00:00"/>
    <n v="3060"/>
    <x v="3"/>
    <s v="Dean Row Court  _x000a_Summerfields Village Centre _x000a_Dean Row Road  _x000a_Wilmslow _x000a_SK9 2TB"/>
    <n v="235030744"/>
    <s v="Lot 3"/>
    <m/>
    <m/>
    <s v="Yes"/>
    <s v="Direct Award"/>
    <d v="2021-02-04T00:00:00"/>
    <d v="2021-02-22T00:00:00"/>
    <d v="2021-05-28T00:00:00"/>
    <n v="60"/>
    <s v="Ext1 07/06/21 to 21/07/21_x000a_£1,800.00"/>
    <m/>
    <s v="Yes"/>
    <s v="Yes"/>
    <s v="N/A"/>
    <s v="N/A"/>
    <s v="Yes"/>
  </r>
  <r>
    <x v="0"/>
    <s v="461"/>
    <d v="2021-02-04T00:00:00"/>
    <s v="Liz Dunne"/>
    <s v="Birmingham"/>
    <s v="Birmingham"/>
    <s v="MR"/>
    <x v="315"/>
    <x v="10"/>
    <s v="Lot 3"/>
    <s v="Procedure: Standard_x000a_Location: Birmingham_x000a_Pattern: 5 x 2 hours per week for 13.6 weeks_x000a_Total: 136 hours"/>
    <d v="2021-02-04T00:00:00"/>
    <d v="1899-12-30T16:00:00"/>
    <d v="2021-02-11T00:00:00"/>
    <d v="1899-12-30T23:59:00"/>
    <x v="1"/>
    <x v="203"/>
    <d v="2021-06-25T00:00:00"/>
    <d v="2021-03-01T00:00:00"/>
    <d v="2021-06-25T00:00:00"/>
    <d v="2021-02-17T00:00:00"/>
    <d v="2021-02-18T00:00:00"/>
    <n v="8160"/>
    <x v="3"/>
    <s v="Dean Row Court  _x000a_Summerfields Village Centre _x000a_Dean Row Road  _x000a_Wilmslow _x000a_SK9 2TB"/>
    <n v="235030744"/>
    <s v="Lot 3"/>
    <m/>
    <m/>
    <s v="Yes"/>
    <n v="1"/>
    <d v="2021-02-18T00:00:00"/>
    <d v="2021-03-01T00:00:00"/>
    <d v="2021-06-25T00:00:00"/>
    <n v="60"/>
    <m/>
    <s v="Terminated 14/05/21, sectioned and in hospital"/>
    <s v="Yes"/>
    <s v="Yes"/>
    <s v="Yes"/>
    <s v="Yes"/>
    <s v="Yes"/>
  </r>
  <r>
    <x v="0"/>
    <s v="462"/>
    <d v="2021-02-26T00:00:00"/>
    <s v="Haley Court"/>
    <s v="Cannock"/>
    <s v="Rugeley"/>
    <s v="MR"/>
    <x v="316"/>
    <x v="10"/>
    <s v="Lot 2"/>
    <s v="Procedure: Direct Award_x000a_Location: Rugeley_x000a_Pattern: 2 x 4 hours per week for 16 weeks_x000a_Total: 128 hours_x000a_"/>
    <s v="Direct Award "/>
    <s v="N/A"/>
    <s v="N/A"/>
    <s v="N/A"/>
    <x v="1"/>
    <x v="204"/>
    <d v="2021-07-21T00:00:00"/>
    <d v="2021-03-16T00:00:00"/>
    <d v="2021-07-21T00:00:00"/>
    <d v="2021-04-09T00:00:00"/>
    <d v="2021-04-16T00:00:00"/>
    <n v="7040"/>
    <x v="24"/>
    <s v="Shooting Butts Centre _x000a_Penkridge Bank Road_x000a_Rugeley_x000a_WS15 2UB "/>
    <n v="223605362"/>
    <s v="Lot 2"/>
    <m/>
    <m/>
    <s v="Yes"/>
    <s v="Direct Award"/>
    <d v="2021-04-16T00:00:00"/>
    <d v="2021-03-16T00:00:00"/>
    <d v="2021-07-21T00:00:00"/>
    <n v="55"/>
    <m/>
    <m/>
    <s v="Yes"/>
    <s v="Yes"/>
    <s v="Yes"/>
    <s v="N/A"/>
    <s v="Yes"/>
  </r>
  <r>
    <x v="0"/>
    <s v="463"/>
    <d v="2021-02-26T00:00:00"/>
    <s v="Teresa Rowley"/>
    <s v="Staffordshire Moorlands"/>
    <s v="Werrrington"/>
    <s v="MR"/>
    <x v="317"/>
    <x v="10"/>
    <s v="Lot 3"/>
    <s v="Procedure: Standard_x000a_Location: Werrington_x000a_Pattern: 3 x 2 hours per week for 3 weeks_x000a_Total: 18 hours"/>
    <d v="2021-02-26T00:00:00"/>
    <d v="1899-12-30T12:05:00"/>
    <d v="2021-03-05T00:00:00"/>
    <d v="1899-12-30T23:59:00"/>
    <x v="1"/>
    <x v="205"/>
    <d v="2021-04-01T00:00:00"/>
    <d v="2021-03-15T00:00:00"/>
    <d v="2021-05-28T00:00:00"/>
    <d v="2021-03-10T00:00:00"/>
    <d v="2021-03-11T00:00:00"/>
    <n v="2646"/>
    <x v="4"/>
    <s v="11 Ferndell Close _x000a_Cannock _x000a_Staffs _x000a_WS11 1HR"/>
    <s v="N/A"/>
    <s v="Lot 3"/>
    <m/>
    <m/>
    <s v="Yes"/>
    <n v="5"/>
    <d v="2021-03-11T00:00:00"/>
    <d v="2021-03-15T00:00:00"/>
    <d v="2021-05-28T00:00:00"/>
    <n v="49"/>
    <m/>
    <s v="Terminated 04/05/21 as admitted to a special school in April 21 "/>
    <s v="Yes"/>
    <s v="Yes"/>
    <s v="Yes"/>
    <s v="Yes"/>
    <s v="Yes"/>
  </r>
  <r>
    <x v="5"/>
    <s v="464"/>
    <d v="2021-03-02T00:00:00"/>
    <s v="Nicky Johnson"/>
    <s v="Tamworth"/>
    <s v="Tamworth"/>
    <s v="MR"/>
    <x v="318"/>
    <x v="10"/>
    <s v="Lot 3"/>
    <s v="Procedure: Standard_x000a_Location: Tamworth_x000a_Pattern: 5 x 1.5  hours per week for 7 weeks and 3 days_x000a_Total: 57 hours"/>
    <d v="2021-03-02T00:00:00"/>
    <d v="1899-12-30T16:05:00"/>
    <d v="2021-03-09T00:00:00"/>
    <d v="1899-12-30T23:59:00"/>
    <x v="1"/>
    <x v="206"/>
    <d v="2021-05-28T00:00:00"/>
    <d v="2021-03-15T00:00:00"/>
    <d v="2021-05-28T00:00:00"/>
    <d v="2021-03-17T00:00:00"/>
    <d v="2021-03-17T00:00:00"/>
    <n v="3160.5"/>
    <x v="4"/>
    <s v="11 Ferndell Close _x000a_Cannock _x000a_Staffs _x000a_WS11 1HR"/>
    <s v="N/A"/>
    <s v="Lot 3"/>
    <m/>
    <m/>
    <s v="Yes"/>
    <n v="4"/>
    <d v="2021-03-17T00:00:00"/>
    <d v="2021-03-15T00:00:00"/>
    <d v="2021-05-28T00:00:00"/>
    <n v="49"/>
    <m/>
    <s v="Terminated 19/04/21  as returned to school"/>
    <s v="Yes"/>
    <s v="Yes"/>
    <s v="Yes"/>
    <s v="N/A"/>
    <s v="Yes"/>
  </r>
  <r>
    <x v="5"/>
    <s v="465"/>
    <d v="2021-03-03T00:00:00"/>
    <s v="Vikki Cobb"/>
    <s v="East Staffordshire"/>
    <s v="Burton-upon-Trent"/>
    <s v="MR"/>
    <x v="319"/>
    <x v="10"/>
    <s v="Lot 3"/>
    <s v="Procedure: Standard_x000a_Location: Burton-on-Trent_x000a_Pattern: 3 x 1 hour per week for 15 weeks_x000a_Total: 43 hours"/>
    <d v="2021-03-04T00:00:00"/>
    <d v="1899-12-30T12:35:00"/>
    <d v="2021-03-11T00:00:00"/>
    <d v="1899-12-30T23:59:00"/>
    <x v="1"/>
    <x v="206"/>
    <d v="2021-07-21T00:00:00"/>
    <d v="2021-03-22T00:00:00"/>
    <d v="2021-07-21T00:00:00"/>
    <d v="2021-03-17T00:00:00"/>
    <d v="2021-03-18T00:00:00"/>
    <n v="2107"/>
    <x v="4"/>
    <s v="11 Ferndell Close _x000a_Cannock _x000a_Staffs _x000a_WS11 1HR"/>
    <s v="N/A"/>
    <s v="Lot 3"/>
    <m/>
    <m/>
    <s v="Yes"/>
    <n v="2"/>
    <d v="2021-03-18T00:00:00"/>
    <d v="2021-03-22T00:00:00"/>
    <d v="2021-07-21T00:00:00"/>
    <n v="49"/>
    <s v="_x000a_"/>
    <s v="V1 increase to 4 x 1.5hr sessions  10/05/21 to 21/07/21_x000a_£1,984.50"/>
    <s v="Yes"/>
    <s v="Yes"/>
    <s v="Yes"/>
    <s v="N/A"/>
    <s v="Yes"/>
  </r>
  <r>
    <x v="5"/>
    <s v="466"/>
    <d v="2021-03-22T00:00:00"/>
    <s v="Lisa Bullock"/>
    <s v="Tamworth"/>
    <s v="Tamworth"/>
    <s v="MR"/>
    <x v="320"/>
    <x v="10"/>
    <s v="Lot 3"/>
    <s v="Procedure: Standard_x000a_Location: Tamworth_x000a_Pattern: 4 x 2 hours per week for 8 weeks and 4 days_x000a_Total: 70 hours"/>
    <d v="2021-03-22T00:00:00"/>
    <d v="1899-12-30T10:45:00"/>
    <d v="2021-03-29T00:00:00"/>
    <d v="1899-12-30T23:59:00"/>
    <x v="1"/>
    <x v="207"/>
    <d v="2021-06-25T00:00:00"/>
    <d v="2021-04-19T00:00:00"/>
    <d v="2021-06-25T00:00:00"/>
    <d v="2021-03-31T00:00:00"/>
    <d v="2021-04-01T00:00:00"/>
    <n v="3500"/>
    <x v="4"/>
    <s v="11 Ferndell Close _x000a_Cannock _x000a_Staffs _x000a_WS11 1HR"/>
    <s v="N/A"/>
    <s v="Lot 3"/>
    <m/>
    <m/>
    <s v="Yes"/>
    <n v="2"/>
    <d v="2021-04-01T00:00:00"/>
    <d v="2021-04-19T00:00:00"/>
    <d v="2021-06-25T00:00:00"/>
    <n v="50"/>
    <m/>
    <m/>
    <s v="Yes"/>
    <s v="Yes"/>
    <s v="Yes"/>
    <s v="N/A"/>
    <s v="Yes"/>
  </r>
  <r>
    <x v="0"/>
    <s v="467"/>
    <d v="2021-03-24T00:00:00"/>
    <s v="Jeanette Clarke"/>
    <s v="Newcastle-Under-Lyme"/>
    <s v="Newcastle-under-Lyme"/>
    <s v="MR"/>
    <x v="321"/>
    <x v="10"/>
    <s v="Lot 3"/>
    <s v="Procedure: Standard_x000a_Location: Newcastle-Under-Lyme_x000a_Pattern: 5 x 2 hours per week for 8 weeks and 4 days_x000a_Total: 88 hours"/>
    <d v="2021-03-24T00:00:00"/>
    <d v="1899-12-30T16:45:00"/>
    <d v="2021-03-31T00:00:00"/>
    <d v="1899-12-30T23:59:00"/>
    <x v="1"/>
    <x v="207"/>
    <d v="2021-06-25T00:00:00"/>
    <d v="2021-04-19T00:00:00"/>
    <d v="2021-06-25T00:00:00"/>
    <d v="2021-04-09T00:00:00"/>
    <d v="2021-04-09T00:00:00"/>
    <n v="4400"/>
    <x v="23"/>
    <s v="15 Pike Way_x000a_North Weald _x000a_Epping _x000a_Essex _x000a_CM16 6BL"/>
    <n v="220425676"/>
    <s v="Lot 3"/>
    <m/>
    <m/>
    <s v="Yes"/>
    <n v="2"/>
    <d v="2021-04-12T00:00:00"/>
    <d v="2021-04-19T00:00:00"/>
    <d v="2021-06-25T00:00:00"/>
    <n v="50"/>
    <m/>
    <m/>
    <s v="Yes"/>
    <s v="Yes"/>
    <s v="Yes"/>
    <s v="Yes"/>
    <s v="Yes"/>
  </r>
  <r>
    <x v="5"/>
    <s v="468"/>
    <d v="2021-03-26T00:00:00"/>
    <s v="Lisa Bullock"/>
    <s v="Lichfield"/>
    <s v="Lichfield"/>
    <s v="MR"/>
    <x v="322"/>
    <x v="10"/>
    <s v="Lot 3"/>
    <s v="Procedure: Short_x000a_Location: Lichfield_x000a_Pattern: 3 x 1.5 hours per week for 8 weeks and 4 days_x000a_Total: 40.5 hours"/>
    <d v="2021-03-26T00:00:00"/>
    <d v="1899-12-30T18:50:00"/>
    <d v="2021-03-31T00:00:00"/>
    <d v="1899-12-30T23:59:00"/>
    <x v="1"/>
    <x v="207"/>
    <d v="2021-06-25T00:00:00"/>
    <d v="2021-04-19T00:00:00"/>
    <d v="2021-06-25T00:00:00"/>
    <d v="2021-04-07T00:00:00"/>
    <d v="2021-04-12T00:00:00"/>
    <n v="2025"/>
    <x v="4"/>
    <s v="11 Ferndell Close _x000a_Cannock _x000a_Staffs _x000a_WS11 1HR"/>
    <s v="N/A"/>
    <s v="Lot 3"/>
    <m/>
    <m/>
    <s v="Yes"/>
    <n v="2"/>
    <d v="2021-04-12T00:00:00"/>
    <d v="2021-04-19T00:00:00"/>
    <d v="2021-06-25T00:00:00"/>
    <n v="50"/>
    <m/>
    <m/>
    <s v="Yes"/>
    <s v="Yes"/>
    <s v="Yes"/>
    <s v="N/A"/>
    <s v="Yes"/>
  </r>
  <r>
    <x v="5"/>
    <s v="469"/>
    <d v="2021-04-15T00:00:00"/>
    <s v="Helen Smith"/>
    <s v="Stafford"/>
    <s v="Stone"/>
    <s v="MR"/>
    <x v="323"/>
    <x v="10"/>
    <s v="Lot 3"/>
    <s v="Procedure: Short_x000a_Location: Stone_x000a_Pattern: 2 x 1.5 hours per week for 5 weeks_x000a_Total: 15 hours"/>
    <d v="2021-04-15T00:00:00"/>
    <d v="1899-12-30T14:20:00"/>
    <d v="2021-04-20T00:00:00"/>
    <d v="1899-12-30T23:59:00"/>
    <x v="1"/>
    <x v="208"/>
    <d v="2021-05-28T00:00:00"/>
    <d v="2021-05-04T00:00:00"/>
    <d v="2021-05-28T00:00:00"/>
    <d v="2021-04-28T00:00:00"/>
    <d v="2021-04-29T00:00:00"/>
    <n v="600"/>
    <x v="4"/>
    <s v="11 Ferndell Close _x000a_Cannock _x000a_Staffs _x000a_WS11 1HR"/>
    <s v="N/A"/>
    <s v="Lot 3"/>
    <m/>
    <m/>
    <s v="Yes"/>
    <n v="5"/>
    <d v="2021-04-29T00:00:00"/>
    <d v="2021-05-04T00:00:00"/>
    <d v="2021-05-28T00:00:00"/>
    <n v="50"/>
    <s v="Ext 1 07/06/21 to 21/07/21 £1,050.00_x000a_Ext 2 06/09/21 to 22/10/21_x000a_£1575.00_x000a_Ext 3 1/11/21 to 17/12/21_x000a_£1050.00"/>
    <s v="Terminated 12/11/2021 school place found"/>
    <s v="Yes"/>
    <s v="Yes"/>
    <s v="Yes"/>
    <s v="N/A"/>
    <s v="Yes"/>
  </r>
  <r>
    <x v="5"/>
    <s v="470"/>
    <d v="2021-04-21T00:00:00"/>
    <s v="Lynn Sheldon"/>
    <s v="Burton-upon-Trent"/>
    <s v="Burton-upon-Trent"/>
    <s v="MR"/>
    <x v="324"/>
    <x v="10"/>
    <s v="Lot 3"/>
    <s v="Procedure: Short_x000a_Location: Burton-upon-Trent_x000a_Pattern: 5 x 2 hours per week for 6 weeks and 4 days_x000a_Total: 68 hours"/>
    <d v="2021-04-21T00:00:00"/>
    <d v="1899-12-30T17:55:00"/>
    <d v="2021-04-26T00:00:00"/>
    <d v="1899-12-30T23:59:00"/>
    <x v="1"/>
    <x v="209"/>
    <d v="2021-06-25T00:00:00"/>
    <d v="2021-05-10T00:00:00"/>
    <d v="2021-06-25T00:00:00"/>
    <d v="2021-05-06T00:00:00"/>
    <d v="2021-05-07T00:00:00"/>
    <n v="3300"/>
    <x v="3"/>
    <s v="Dean Row Court  _x000a_Summerfields Village Centre _x000a_Dean Row Road  _x000a_Wilmslow _x000a_SK9 2TB"/>
    <n v="235030744"/>
    <s v="Lot 3"/>
    <m/>
    <m/>
    <s v="Yes"/>
    <n v="2"/>
    <d v="2021-05-07T00:00:00"/>
    <d v="2021-05-10T00:00:00"/>
    <d v="2021-06-25T00:00:00"/>
    <n v="55"/>
    <m/>
    <s v="Terminated 28/05/2021, as working towards apprenticeship in Sept "/>
    <s v="Yes"/>
    <s v="Yes"/>
    <s v="Yes"/>
    <s v="N/A"/>
    <s v="Yes"/>
  </r>
  <r>
    <x v="0"/>
    <s v="471"/>
    <d v="2021-04-21T00:00:00"/>
    <s v="Clare Matthews"/>
    <s v="East Staffs"/>
    <s v="Uttoxeter"/>
    <s v="VA"/>
    <x v="46"/>
    <x v="10"/>
    <s v="Lot 3"/>
    <s v="Procedure: Standard _x000a_Location: Uttoxeter_x000a_Pattern: 2 x 4 hours per week for 71 weeks_x000a_Total: 568 hours"/>
    <d v="2021-04-22T00:00:00"/>
    <d v="1899-12-30T09:10:00"/>
    <d v="2021-04-29T00:00:00"/>
    <d v="1899-12-30T23:59:00"/>
    <x v="1"/>
    <x v="210"/>
    <d v="2023-05-26T00:00:00"/>
    <d v="2021-09-01T00:00:00"/>
    <d v="2023-05-31T00:00:00"/>
    <d v="2021-05-18T00:00:00"/>
    <d v="2021-05-18T00:00:00"/>
    <n v="28600"/>
    <x v="23"/>
    <s v="15 Pike Way_x000a_North Weald _x000a_Epping _x000a_Essex _x000a_CM16 6BL"/>
    <n v="220425676"/>
    <s v="Lot 3"/>
    <m/>
    <m/>
    <s v="Yes"/>
    <n v="3"/>
    <d v="2021-05-18T00:00:00"/>
    <d v="2021-09-01T00:00:00"/>
    <d v="2023-05-31T00:00:00"/>
    <n v="50"/>
    <m/>
    <s v="Terminated 24/09/2021"/>
    <s v="Yes"/>
    <s v="Yes"/>
    <s v="Yes"/>
    <s v="N/A"/>
    <s v="Yes"/>
  </r>
  <r>
    <x v="0"/>
    <s v="472"/>
    <d v="2021-04-26T00:00:00"/>
    <s v="Ann Whorwood"/>
    <s v="Tamworth"/>
    <s v="Tamworth"/>
    <s v="MR"/>
    <x v="209"/>
    <x v="10"/>
    <s v="Lot 3"/>
    <s v="Procedure: Standard _x000a_Location: Tamworth_x000a_Pattern: 2 x 1 hours per week for 10 weeks_x000a_Total: 20 hours"/>
    <d v="2021-04-26T00:00:00"/>
    <d v="1899-12-30T14:55:00"/>
    <d v="2021-05-03T00:00:00"/>
    <d v="1899-12-30T23:59:00"/>
    <x v="1"/>
    <x v="211"/>
    <d v="2021-07-21T00:00:00"/>
    <d v="2021-05-10T00:00:00"/>
    <d v="2021-07-21T00:00:00"/>
    <d v="2021-05-06T00:00:00"/>
    <d v="2021-05-10T00:00:00"/>
    <n v="1000"/>
    <x v="23"/>
    <s v="15 Pike Way_x000a_North Weald _x000a_Epping _x000a_Essex _x000a_CM16 6BL"/>
    <n v="220425676"/>
    <s v="Lot 3"/>
    <m/>
    <m/>
    <s v="Yes"/>
    <n v="1"/>
    <d v="2021-05-10T00:00:00"/>
    <d v="2021-05-10T00:00:00"/>
    <d v="2021-07-21T00:00:00"/>
    <n v="50"/>
    <m/>
    <s v="Extension 1 06/09/2021 to 21/07/2021_x000a_£700.00_x000a__x000a_Terminated 18/10/2021"/>
    <s v="Yes"/>
    <s v="Yes"/>
    <s v="Yes"/>
    <s v="N/A"/>
    <s v="Yes"/>
  </r>
  <r>
    <x v="5"/>
    <s v="473"/>
    <d v="2021-04-26T00:00:00"/>
    <s v="Lisa Bullock"/>
    <s v="Burton-upon-Trent"/>
    <s v="Burton-upon-Trent"/>
    <s v="MR"/>
    <x v="325"/>
    <x v="10"/>
    <s v="Lot 3"/>
    <s v="Procedure: Standard_x000a_Location:Burton-upon-Trent_x000a_Pattern: 5 x 1.5 hours per week for 9 weeks and 3 days_x000a_Total: 72 hours"/>
    <d v="2021-04-26T00:00:00"/>
    <d v="1899-12-30T16:40:00"/>
    <d v="2021-05-03T00:00:00"/>
    <d v="1899-12-30T23:59:00"/>
    <x v="1"/>
    <x v="211"/>
    <d v="2021-07-21T00:00:00"/>
    <d v="2021-05-24T00:00:00"/>
    <d v="2021-07-21T00:00:00"/>
    <d v="2021-05-18T00:00:00"/>
    <d v="2021-05-19T00:00:00"/>
    <n v="2580"/>
    <x v="23"/>
    <s v="15 Pike Way_x000a_North Weald _x000a_Epping _x000a_Essex _x000a_CM16 6BL"/>
    <n v="220425676"/>
    <s v="Lot 3"/>
    <m/>
    <m/>
    <s v="Yes"/>
    <n v="3"/>
    <d v="2021-05-21T00:00:00"/>
    <d v="2021-05-24T00:00:00"/>
    <d v="2021-07-21T00:00:00"/>
    <n v="44"/>
    <m/>
    <m/>
    <s v="Yes"/>
    <s v="Yes"/>
    <s v="Yes"/>
    <s v="N/A"/>
    <s v="Yes "/>
  </r>
  <r>
    <x v="0"/>
    <s v="474"/>
    <d v="2021-04-30T00:00:00"/>
    <s v="Elizabeth Dunne"/>
    <s v="Stafford"/>
    <s v="Stafford"/>
    <s v="VA"/>
    <x v="35"/>
    <x v="10"/>
    <s v="Lot 3"/>
    <s v="Procedure: Standard_x000a_Location: Stafford_x000a_Pattern: 2 x 2 hrs per week for 7.5 weeks _x000a_Total: 30 hours"/>
    <d v="2021-04-30T00:00:00"/>
    <d v="1899-12-30T13:50:00"/>
    <d v="2021-05-07T00:00:00"/>
    <d v="1899-12-30T23:59:00"/>
    <x v="1"/>
    <x v="212"/>
    <d v="2021-07-21T00:00:00"/>
    <d v="2021-07-24T00:00:00"/>
    <d v="2021-07-21T00:00:00"/>
    <d v="2021-05-14T00:00:00"/>
    <d v="2021-05-17T00:00:00"/>
    <n v="1500"/>
    <x v="4"/>
    <s v="11 Ferndell Close _x000a_Cannock _x000a_Staffs _x000a_WS11 1HR"/>
    <s v="N/A"/>
    <s v="Lot 3"/>
    <m/>
    <m/>
    <s v="Yes"/>
    <n v="1"/>
    <d v="2021-05-17T00:00:00"/>
    <d v="2021-07-24T00:00:00"/>
    <d v="2021-07-21T00:00:00"/>
    <n v="50"/>
    <s v="Ext 1 06/09/21 to 22/10/21_x000a_£1400.00_x000a_Ext 2 1/11/21 to 17/12/21_x000a_£1400.00"/>
    <m/>
    <s v="Yes"/>
    <s v="Yes"/>
    <s v="Yes"/>
    <s v="N/A"/>
    <s v="Yes"/>
  </r>
  <r>
    <x v="0"/>
    <s v="475"/>
    <d v="2021-04-30T00:00:00"/>
    <s v="Clare Matthews"/>
    <s v="Burton-upon-Trent"/>
    <s v="Stretton, Burton-on-Trent"/>
    <s v="VA"/>
    <x v="326"/>
    <x v="10"/>
    <s v="Lot 2"/>
    <s v="Procedure: Standard_x000a_Location: Stretton_x000a_Pattern: 2 x 4 hrs per week for 39 weeks _x000a_Total: 320"/>
    <d v="2021-04-30T00:00:00"/>
    <d v="1899-12-30T15:57:00"/>
    <d v="2021-05-07T00:00:00"/>
    <d v="1899-12-30T23:59:00"/>
    <x v="1"/>
    <x v="210"/>
    <d v="2022-07-21T00:00:00"/>
    <d v="2021-09-01T00:00:00"/>
    <d v="2022-07-21T00:00:00"/>
    <d v="2021-05-14T00:00:00"/>
    <m/>
    <n v="12480"/>
    <x v="25"/>
    <s v="5 St Paul's Square_x000a_Burton on Trent_x000a_Staffordshire_x000a_DE14 2EF"/>
    <s v="N/A"/>
    <s v="Lot 2"/>
    <m/>
    <m/>
    <s v="Yes"/>
    <n v="2"/>
    <d v="2021-05-18T00:00:00"/>
    <d v="2021-09-01T00:00:00"/>
    <d v="2022-07-21T00:00:00"/>
    <n v="40"/>
    <m/>
    <m/>
    <s v="Yes"/>
    <s v="Yes"/>
    <s v="Yes"/>
    <s v="N/A"/>
    <s v="Yes"/>
  </r>
  <r>
    <x v="5"/>
    <s v="476"/>
    <d v="2021-04-30T00:00:00"/>
    <s v="Steph Evans"/>
    <s v="South Staffs"/>
    <s v="Perton"/>
    <s v="VA"/>
    <x v="327"/>
    <x v="10"/>
    <s v="Lot 3"/>
    <s v="Procedure: Standard_x000a_Location: Perton_x000a_Pattern: 2 x 2 hrs per week for 8 weeks _x000a_Total: 32"/>
    <d v="2021-04-30T00:00:00"/>
    <d v="1899-12-30T16:15:00"/>
    <d v="2021-05-07T00:00:00"/>
    <d v="1899-12-30T23:59:00"/>
    <x v="1"/>
    <x v="213"/>
    <d v="2021-07-21T00:00:00"/>
    <d v="2021-05-24T00:00:00"/>
    <d v="2021-07-21T00:00:00"/>
    <d v="2021-05-19T00:00:00"/>
    <d v="2021-05-19T00:00:00"/>
    <n v="1760"/>
    <x v="3"/>
    <s v="Dean Row Court  _x000a_Summerfields Village Centre _x000a_Dean Row Road  _x000a_Wilmslow _x000a_SK9 2TB"/>
    <n v="235030744"/>
    <s v="Lot 3"/>
    <m/>
    <m/>
    <s v="Yes"/>
    <n v="2"/>
    <d v="2021-06-19T00:00:00"/>
    <d v="2021-05-24T00:00:00"/>
    <d v="2021-07-21T00:00:00"/>
    <n v="55"/>
    <m/>
    <m/>
    <s v="Yes"/>
    <s v="Yes"/>
    <s v="Yes"/>
    <s v="N/A"/>
    <s v="Yes"/>
  </r>
  <r>
    <x v="0"/>
    <s v="477"/>
    <d v="2021-05-06T00:00:00"/>
    <s v="Nicola Swallow"/>
    <s v="Burton-upon-Trent"/>
    <s v="Burton-upon-Trent"/>
    <s v="VA"/>
    <x v="328"/>
    <x v="10"/>
    <s v="Lot 3"/>
    <s v="Procedure: Standard_x000a_Location: Burton on Trent_x000a_Pattern: 5 x 2 hrs per week for 9 weeks _x000a_Total: 90"/>
    <d v="2021-05-07T00:00:00"/>
    <d v="1899-12-30T09:15:00"/>
    <d v="2021-05-14T00:00:00"/>
    <d v="1899-12-30T23:59:00"/>
    <x v="1"/>
    <x v="213"/>
    <d v="2021-07-21T00:00:00"/>
    <d v="2021-06-07T00:00:00"/>
    <d v="2021-07-21T00:00:00"/>
    <d v="2021-05-25T00:00:00"/>
    <d v="2021-05-25T00:00:00"/>
    <n v="3630"/>
    <x v="3"/>
    <s v="Dean Row Court  _x000a_Summerfields Village Centre _x000a_Dean Row Road  _x000a_Wilmslow _x000a_SK9 2TB"/>
    <n v="235030744"/>
    <s v="Lot 3"/>
    <m/>
    <m/>
    <s v="Yes"/>
    <n v="2"/>
    <d v="2021-05-27T00:00:00"/>
    <d v="2021-06-07T00:00:00"/>
    <d v="2021-07-21T00:00:00"/>
    <n v="55"/>
    <m/>
    <m/>
    <s v="Yes"/>
    <s v="Yes"/>
    <s v="Yes"/>
    <s v="N/A"/>
    <s v="Yes "/>
  </r>
  <r>
    <x v="0"/>
    <s v="478"/>
    <d v="2021-05-07T00:00:00"/>
    <s v="Amy Challinor"/>
    <s v="Lichfield"/>
    <s v="Kings Bromley"/>
    <s v="VA"/>
    <x v="329"/>
    <x v="10"/>
    <s v="Lot 3"/>
    <s v="Procedure: Short_x000a_Location: Stafford_x000a_Pattern: 5 x 2 hrs per week for 8 weeks and 3 days_x000a_Total: 86"/>
    <d v="2021-05-07T00:00:00"/>
    <d v="1899-12-30T14:30:00"/>
    <d v="2021-05-12T00:00:00"/>
    <d v="1899-12-30T23:59:00"/>
    <x v="1"/>
    <x v="213"/>
    <d v="2021-07-21T00:00:00"/>
    <d v="2021-06-07T00:00:00"/>
    <d v="2021-07-21T00:00:00"/>
    <d v="2021-05-27T00:00:00"/>
    <d v="2021-05-27T00:00:00"/>
    <n v="3300"/>
    <x v="4"/>
    <s v="11 Ferndell Close _x000a_Cannock _x000a_Staffs _x000a_WS11 1HR"/>
    <s v="N/A"/>
    <s v="Lot 3"/>
    <m/>
    <m/>
    <s v="Yes"/>
    <n v="2"/>
    <d v="2021-05-28T00:00:00"/>
    <d v="2021-06-07T00:00:00"/>
    <d v="2021-07-21T00:00:00"/>
    <n v="50"/>
    <s v="Ext1 06/09/2021 - 22/10/2021_x000a_£3,500.00_x000a__x000a_Ext 2 1/11/21 - 5/11/21_x000a_£500.00_x000a__x000a_Ext 3 08/11/21-19/11/21_x000a_£1000.00"/>
    <s v="Terminated 02/12/21, now at Peak "/>
    <s v="Yes"/>
    <s v="Yes"/>
    <s v="Yes"/>
    <s v="N/A"/>
    <s v="Yes"/>
  </r>
  <r>
    <x v="0"/>
    <s v="479"/>
    <d v="2021-05-14T00:00:00"/>
    <s v="Elizabeth Dunne"/>
    <s v="Rugeley"/>
    <s v="Staffordshire"/>
    <s v="VA"/>
    <x v="126"/>
    <x v="10"/>
    <s v="Lot 3"/>
    <s v="Procedure: Standard_x000a_Location: Staffordshire_x000a_Pattern: 5 x 2 hrs per week for 7 weeks and 3 days_x000a_Total: 76"/>
    <d v="2021-05-14T00:00:00"/>
    <d v="1899-12-30T12:10:00"/>
    <d v="2021-05-21T00:00:00"/>
    <d v="1899-12-30T23:59:00"/>
    <x v="1"/>
    <x v="214"/>
    <d v="2021-07-21T00:00:00"/>
    <d v="2021-06-07T00:00:00"/>
    <d v="2021-07-21T00:00:00"/>
    <d v="2021-05-27T00:00:00"/>
    <d v="2021-06-04T00:00:00"/>
    <n v="3201"/>
    <x v="20"/>
    <s v="99 Trent Valley Road_x000a_Lichfield_x000a_WS13 6EZ"/>
    <s v="N/A"/>
    <s v="Lot 3"/>
    <m/>
    <m/>
    <s v="Yes"/>
    <n v="1"/>
    <d v="2021-06-07T00:00:00"/>
    <d v="2021-06-07T00:00:00"/>
    <d v="2021-07-21T00:00:00"/>
    <n v="48.5"/>
    <m/>
    <m/>
    <s v="Yes"/>
    <s v="Yes"/>
    <s v="Yes"/>
    <s v="N/A"/>
    <s v="Yes"/>
  </r>
  <r>
    <x v="0"/>
    <s v="480"/>
    <d v="2021-05-14T00:00:00"/>
    <s v="Jane Wilshaw-Read"/>
    <s v="Lichfield"/>
    <s v="Staffordshire"/>
    <s v="VA"/>
    <x v="330"/>
    <x v="10"/>
    <s v="Lot 3"/>
    <s v="Procedure: Short_x000a_Location: Staffordshire_x000a_Pattern: 2hrs per week for 6 weeks and 1 days_x000a_Total: 13"/>
    <d v="2021-05-14T00:00:00"/>
    <d v="1899-12-30T14:30:00"/>
    <d v="2021-05-19T00:00:00"/>
    <d v="1899-12-30T23:59:00"/>
    <x v="0"/>
    <x v="80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s v="N/A"/>
    <s v="N/A"/>
    <s v="N/A"/>
    <s v="N/A"/>
  </r>
  <r>
    <x v="5"/>
    <s v="481"/>
    <d v="2021-05-14T00:00:00"/>
    <s v="Keith Mellor"/>
    <s v="Leek"/>
    <s v="Staffs Moorlands "/>
    <s v="VA"/>
    <x v="331"/>
    <x v="10"/>
    <s v="Lot 3"/>
    <s v="Procedure: Standard_x000a_Location: Staffordshire_x000a_Pattern: 3 x 1hr  for 6 weeks and 2 days_x000a_Total: 20"/>
    <d v="2021-05-17T00:00:00"/>
    <d v="1899-12-30T11:20:00"/>
    <d v="2021-05-21T00:00:00"/>
    <d v="1899-12-30T23:59:00"/>
    <x v="1"/>
    <x v="214"/>
    <d v="2021-07-21T00:00:00"/>
    <d v="2021-06-07T00:00:00"/>
    <d v="2021-07-21T00:00:00"/>
    <d v="2021-05-28T00:00:00"/>
    <d v="2021-05-28T00:00:00"/>
    <n v="1100"/>
    <x v="3"/>
    <s v="Dean Row Court  _x000a_Summerfields Village Centre _x000a_Dean Row Road  _x000a_Wilmslow _x000a_SK9 2TB"/>
    <n v="235030744"/>
    <s v="Lot 3"/>
    <m/>
    <m/>
    <s v="Yes"/>
    <n v="2"/>
    <d v="2021-06-01T00:00:00"/>
    <d v="2021-06-07T00:00:00"/>
    <d v="2021-07-21T00:00:00"/>
    <n v="55"/>
    <s v="Ext 1 06/09/2021 to 17/12/2021_x000a_£4,620.00"/>
    <m/>
    <s v="Yes"/>
    <s v="Yes"/>
    <s v="Yes"/>
    <s v="N/A"/>
    <s v="Yes"/>
  </r>
  <r>
    <x v="0"/>
    <s v="482"/>
    <d v="2021-05-18T00:00:00"/>
    <s v="Nikita Egan-Shaw"/>
    <s v="South Staffs"/>
    <s v="South Staffs"/>
    <s v="VA"/>
    <x v="332"/>
    <x v="10"/>
    <s v="Lot 3"/>
    <s v="Procedure: Standard_x000a_Location: S. Staffordshire_x000a_Pattern:2 x 1hr pw for 7 weeks _x000a_Total: 14"/>
    <d v="2021-05-18T00:00:00"/>
    <d v="1899-12-30T16:45:00"/>
    <d v="2021-05-25T00:00:00"/>
    <d v="1899-12-30T23:59:00"/>
    <x v="1"/>
    <x v="214"/>
    <d v="2021-07-21T00:00:00"/>
    <d v="2021-06-07T00:00:00"/>
    <d v="2021-07-21T00:00:00"/>
    <d v="2021-06-01T00:00:00"/>
    <d v="2021-06-02T00:00:00"/>
    <n v="715"/>
    <x v="3"/>
    <s v="Dean Row Court  _x000a_Summerfields Village Centre _x000a_Dean Row Road  _x000a_Wilmslow _x000a_SK9 2TB"/>
    <n v="235030744"/>
    <s v="Lot 3"/>
    <m/>
    <m/>
    <s v="Yes"/>
    <n v="2"/>
    <d v="2021-06-07T00:00:00"/>
    <d v="2021-06-07T00:00:00"/>
    <d v="2021-07-21T00:00:00"/>
    <n v="55"/>
    <m/>
    <m/>
    <s v="Yes"/>
    <s v="Yes"/>
    <s v="Yes"/>
    <s v="N/A"/>
    <s v="Yes"/>
  </r>
  <r>
    <x v="5"/>
    <s v="483"/>
    <d v="2021-05-19T00:00:00"/>
    <s v="Keith Mellor"/>
    <s v="Moorlands"/>
    <s v="Moorlands"/>
    <s v="NT"/>
    <x v="333"/>
    <x v="10"/>
    <s v="Lot 3"/>
    <s v="Procedure: Short_x000a_Location: Moorlands_x000a_Pattern: 4 x 2hrs for 6 weeks and 3 days - Mon, Tues, Weds &amp; Fri_x000a_Total:54hrs "/>
    <d v="2021-05-19T00:00:00"/>
    <d v="1899-12-30T15:55:00"/>
    <d v="2021-05-24T00:00:00"/>
    <d v="1899-12-30T23:59:00"/>
    <x v="1"/>
    <x v="214"/>
    <d v="2021-07-21T00:00:00"/>
    <d v="2021-06-07T00:00:00"/>
    <d v="2021-07-21T00:00:00"/>
    <d v="2021-06-02T00:00:00"/>
    <d v="2021-06-03T00:00:00"/>
    <n v="2700"/>
    <x v="16"/>
    <s v="South Park Studios _x000a_88 Peterborough Road _x000a_London _x000a_SW6 3HH"/>
    <n v="223617075"/>
    <s v="Lot 3"/>
    <m/>
    <m/>
    <s v="Yes"/>
    <n v="2"/>
    <d v="2021-06-04T00:00:00"/>
    <d v="2021-06-07T00:00:00"/>
    <d v="2021-07-21T00:00:00"/>
    <n v="50"/>
    <s v="Ext 1 06/09/2021 to 24/06/2022_x000a_£13,800"/>
    <s v="Terminated 09.02.2022"/>
    <s v="Yes"/>
    <s v="Yes"/>
    <s v="Yes"/>
    <s v="N/A"/>
    <s v="Yes"/>
  </r>
  <r>
    <x v="0"/>
    <s v="484"/>
    <d v="2021-05-20T00:00:00"/>
    <s v="Nicole Hogan "/>
    <s v="Stafford"/>
    <s v="stafford"/>
    <s v="NT"/>
    <x v="334"/>
    <x v="10"/>
    <s v="Lot 3"/>
    <s v="Procedure: Short_x000a_Location: Stafford_x000a_Pattern: 7 hours initial assessment and 1hr per week for 38 weeks_x000a_Total: 45hrs"/>
    <d v="2021-05-20T00:00:00"/>
    <d v="1899-12-30T14:30:00"/>
    <d v="2021-05-25T00:00:00"/>
    <d v="1899-12-30T23:59:00"/>
    <x v="0"/>
    <x v="79"/>
    <m/>
    <m/>
    <m/>
    <m/>
    <m/>
    <m/>
    <x v="0"/>
    <s v="Select Supplier"/>
    <s v="Select Supplier"/>
    <s v="Lot 3"/>
    <m/>
    <m/>
    <s v="Select Supplier"/>
    <n v="0"/>
    <m/>
    <d v="1899-12-30T00:00:00"/>
    <d v="1899-12-30T00:00:00"/>
    <m/>
    <m/>
    <m/>
    <s v="N/A"/>
    <s v="N/A"/>
    <s v="N/A"/>
    <s v="N/A"/>
    <s v="N/A"/>
  </r>
  <r>
    <x v="0"/>
    <s v="485"/>
    <d v="2021-05-20T00:00:00"/>
    <s v="Nicole Hogan "/>
    <s v="Stafford"/>
    <s v="stafford"/>
    <s v="NT"/>
    <x v="334"/>
    <x v="9"/>
    <s v="Lot 4"/>
    <s v="Procedure: Short_x000a_Location: Stafford_x000a_Pattern: 7 hours initial assessment and 1hr per week for 38 weeks_x000a_Total: 45hrs"/>
    <d v="2021-05-20T00:00:00"/>
    <d v="1899-12-30T14:45:00"/>
    <d v="2021-05-25T00:00:00"/>
    <d v="1899-12-30T23:39:00"/>
    <x v="0"/>
    <x v="80"/>
    <m/>
    <m/>
    <m/>
    <m/>
    <m/>
    <m/>
    <x v="0"/>
    <s v="Select Supplier"/>
    <s v="Select Supplier"/>
    <s v="Lot 4"/>
    <m/>
    <m/>
    <s v="Select Supplier"/>
    <n v="0"/>
    <m/>
    <d v="1899-12-30T00:00:00"/>
    <d v="1899-12-30T00:00:00"/>
    <m/>
    <m/>
    <m/>
    <s v="N/A"/>
    <s v="N/A"/>
    <s v="N/A"/>
    <s v="N/A"/>
    <s v="N/A"/>
  </r>
  <r>
    <x v="0"/>
    <s v="486"/>
    <d v="2021-05-20T00:00:00"/>
    <s v="Elizabeth Dunne"/>
    <s v="Stafford"/>
    <s v="stafford"/>
    <s v="NT"/>
    <x v="335"/>
    <x v="10"/>
    <s v="Lot 3"/>
    <s v="Pattern: Standard_x000a_Location: Stafford_x000a_Pattern: 3 x 1hr sessions; Mon, Wed  &amp; Fri; 45 weeks + 2 days_x000a_Total: 137"/>
    <d v="2021-05-21T00:00:00"/>
    <d v="1899-12-30T10:00:00"/>
    <s v="28?05/2021"/>
    <d v="1899-12-30T23:59:00"/>
    <x v="0"/>
    <x v="21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s v="N/A"/>
    <s v="N/A"/>
    <s v="N/A"/>
    <s v="N/A"/>
  </r>
  <r>
    <x v="0"/>
    <s v="487"/>
    <d v="2021-05-21T00:00:00"/>
    <s v="Nikita Egan-Shaw"/>
    <s v="South Staffs"/>
    <s v="Enville"/>
    <s v="AL"/>
    <x v="336"/>
    <x v="10"/>
    <s v="Lot 3"/>
    <s v="Procedure: Standard                       Location: Enville                    Pattern: 5 x 1hr sessions; Mon,Tues, Weds, Thurs &amp; Fri for 7 weeks. Total: 28hrs       "/>
    <d v="2021-05-24T00:00:00"/>
    <d v="1899-12-30T14:55:00"/>
    <d v="2021-05-31T00:00:00"/>
    <d v="1899-12-30T23:59:00"/>
    <x v="1"/>
    <x v="214"/>
    <d v="2021-07-21T00:00:00"/>
    <d v="2021-06-07T00:00:00"/>
    <d v="2021-07-21T00:00:00"/>
    <d v="2021-06-03T00:00:00"/>
    <d v="2021-06-07T00:00:00"/>
    <n v="1650"/>
    <x v="16"/>
    <s v="South Park Studios _x000a_88 Peterborough Road _x000a_London _x000a_SW6 3HH"/>
    <n v="223617075"/>
    <s v="Lot 3"/>
    <m/>
    <m/>
    <s v="Yes"/>
    <n v="2"/>
    <d v="2021-06-07T00:00:00"/>
    <d v="2021-06-07T00:00:00"/>
    <d v="2021-07-21T00:00:00"/>
    <n v="50"/>
    <m/>
    <m/>
    <s v="Yes"/>
    <s v="Yes"/>
    <s v="Yes"/>
    <s v="N/A"/>
    <s v="Yes"/>
  </r>
  <r>
    <x v="5"/>
    <s v="488"/>
    <d v="2021-05-24T00:00:00"/>
    <s v="Toni Colclough"/>
    <s v="Tamworth"/>
    <s v="Tamworth"/>
    <s v="VA"/>
    <x v="337"/>
    <x v="10"/>
    <s v="Lot 2"/>
    <s v="Procedure: Standard                       Location: Tamworth_x000a_Pattern: 4.5hrs pw, 3 x 1.5hrs, days not agreed_x000a_Total: 31.5hrs"/>
    <d v="2021-05-24T00:00:00"/>
    <d v="1899-12-30T12:30:00"/>
    <d v="2021-05-31T00:00:00"/>
    <d v="1899-12-30T23:59:00"/>
    <x v="1"/>
    <x v="214"/>
    <d v="2021-07-21T00:00:00"/>
    <d v="2021-06-07T00:00:00"/>
    <d v="2021-07-21T00:00:00"/>
    <d v="2021-06-02T00:00:00"/>
    <d v="2021-06-04T00:00:00"/>
    <n v="1575"/>
    <x v="23"/>
    <s v="15 Pike Way_x000a_North Weald _x000a_Epping _x000a_Essex _x000a_CM16 6BL"/>
    <n v="220425676"/>
    <s v="Lot 2"/>
    <m/>
    <m/>
    <s v="Yes"/>
    <n v="2"/>
    <d v="2021-06-04T00:00:00"/>
    <d v="2021-06-07T00:00:00"/>
    <d v="2021-07-21T00:00:00"/>
    <n v="50"/>
    <s v="_x000a_Ext1 1st Staff 06/09/2021 to 22/10/2021 £1575.00_x000a_Ext1 NT&amp;AS 04/01/2022 to 18/02/2022 £1732.50 _x000a_Ext2 NT&amp;AS 28/02/2022 to 08/04/2022 £1485.00"/>
    <s v="1st Staff terminated 12/10/2021"/>
    <s v="Yes"/>
    <s v="Yes"/>
    <s v="Yes"/>
    <s v="N/A"/>
    <s v="Yes"/>
  </r>
  <r>
    <x v="5"/>
    <s v="489"/>
    <d v="2021-05-25T00:00:00"/>
    <s v="Helen Smith"/>
    <s v="Cannock"/>
    <s v="Little Haywood"/>
    <s v="VA"/>
    <x v="338"/>
    <x v="11"/>
    <s v="Lot 3"/>
    <s v="Procedure: Standard                       Location: Little Haywood_x000a_Pattern: 5 x 1hr pw, Mon to Fri _x000a_Total: 32"/>
    <d v="2021-05-25T00:00:00"/>
    <d v="1899-12-30T10:20:00"/>
    <d v="2021-06-01T00:00:00"/>
    <d v="1899-12-30T23:59:00"/>
    <x v="1"/>
    <x v="214"/>
    <d v="2021-07-21T00:00:00"/>
    <d v="2021-06-14T00:00:00"/>
    <d v="2021-07-21T00:00:00"/>
    <d v="2021-06-09T00:00:00"/>
    <d v="2021-06-10T00:00:00"/>
    <n v="1400"/>
    <x v="4"/>
    <s v="11 Ferndell Close _x000a_Cannock _x000a_Staffs _x000a_WS11 1HR"/>
    <s v="N/A"/>
    <s v="Lot 3"/>
    <m/>
    <m/>
    <s v="Yes"/>
    <n v="2"/>
    <d v="2021-06-10T00:00:00"/>
    <d v="2021-06-14T00:00:00"/>
    <d v="2021-07-21T00:00:00"/>
    <n v="50"/>
    <s v="Ext1 06/09/2021 - 22/10/2021_x000a_£1,750.00_x000a_Ext2 23/10/21 to 17/12/21_x000a_£1,750.00_x000a_Ext3 18/12/21 to 28/01/22_x000a_£950.00_x000a_Ext4 29/01/22 to 08/04/22_x000a_£4,500.00."/>
    <m/>
    <s v="Yes"/>
    <s v="Yes"/>
    <s v="Yes"/>
    <s v="N/A"/>
    <s v="Yes"/>
  </r>
  <r>
    <x v="0"/>
    <s v="490"/>
    <d v="2021-05-25T00:00:00"/>
    <s v="Helen Smith "/>
    <s v="Stafford"/>
    <s v="Stone/Hixon"/>
    <s v="AL"/>
    <x v="339"/>
    <x v="11"/>
    <s v="Lot 3"/>
    <s v="Procedure : Standard                      Location: Hixon                             Pattern: 2 x 1hr pw, Tues &amp; Thurs  Total: 13hrs"/>
    <d v="2021-05-25T00:00:00"/>
    <d v="1899-12-30T11:49:00"/>
    <d v="2021-06-02T00:00:00"/>
    <d v="1899-12-30T23:59:00"/>
    <x v="1"/>
    <x v="214"/>
    <d v="2021-07-21T00:00:00"/>
    <d v="2021-06-14T00:00:00"/>
    <d v="2021-07-21T00:00:00"/>
    <d v="2021-06-09T00:00:00"/>
    <d v="2021-06-10T00:00:00"/>
    <n v="528"/>
    <x v="4"/>
    <s v="11 Ferndell Close _x000a_Cannock _x000a_Staffs _x000a_WS11 1HR"/>
    <s v="N/A"/>
    <s v="Lot 3"/>
    <m/>
    <m/>
    <s v="Yes"/>
    <n v="3"/>
    <d v="2021-06-10T00:00:00"/>
    <d v="2021-06-14T00:00:00"/>
    <d v="2021-07-21T00:00:00"/>
    <n v="48"/>
    <s v="Ext1 06/09/21 - 22/10/2021_x000a_£672.00_x000a_Ext 2 01/11/21 to 17/12/21 _x000a_£1344.00"/>
    <m/>
    <s v="Yes"/>
    <s v="Yes"/>
    <s v="Yes"/>
    <s v="N/A"/>
    <s v="Yes "/>
  </r>
  <r>
    <x v="5"/>
    <s v="491"/>
    <d v="2021-05-27T00:00:00"/>
    <s v="Toni Colclough"/>
    <s v="Tamworth"/>
    <s v="Stonydelph"/>
    <s v="AL"/>
    <x v="340"/>
    <x v="11"/>
    <s v="Lot 3"/>
    <s v="Procedure: Short                 Location: Tamworth                   Pattern: 2 x 1.5hrs pw                 Total: 21hrs"/>
    <d v="2021-05-27T00:00:00"/>
    <d v="1899-12-30T16:01:00"/>
    <d v="2021-06-01T00:00:00"/>
    <d v="1899-12-30T23:59:00"/>
    <x v="1"/>
    <x v="214"/>
    <d v="2021-07-21T00:00:00"/>
    <d v="2021-06-07T00:00:00"/>
    <d v="2021-07-21T00:00:00"/>
    <d v="2021-06-04T00:00:00"/>
    <d v="2021-06-04T00:00:00"/>
    <n v="1050"/>
    <x v="23"/>
    <s v="15 Pike Way_x000a_North Weald _x000a_Epping _x000a_Essex _x000a_CM16 6BL"/>
    <n v="220425676"/>
    <s v="Lot 3"/>
    <m/>
    <m/>
    <s v="Yes"/>
    <n v="2"/>
    <d v="2021-06-04T00:00:00"/>
    <d v="2021-06-07T00:00:00"/>
    <d v="2021-07-21T00:00:00"/>
    <n v="50"/>
    <m/>
    <m/>
    <s v="Yes"/>
    <s v="Yes"/>
    <s v="Yes"/>
    <s v="N/A"/>
    <s v="Yes "/>
  </r>
  <r>
    <x v="0"/>
    <s v="492"/>
    <d v="2021-05-28T00:00:00"/>
    <s v="Nikita Egan-Shaw"/>
    <s v="South Staffs"/>
    <s v="Penkridge"/>
    <s v="NT"/>
    <x v="341"/>
    <x v="12"/>
    <s v="Lot 2"/>
    <s v="Procedure: Direct Award_x000a_Location: Penkridge_x000a_Pattern: 10 hours per week for 38 weeks_x000a_Total: 380 hours"/>
    <s v="Direct Award "/>
    <s v="N/A"/>
    <s v="N/A"/>
    <s v="N/A"/>
    <x v="1"/>
    <x v="210"/>
    <d v="2022-07-21T00:00:00"/>
    <d v="2021-09-06T00:00:00"/>
    <d v="2022-07-21T00:00:00"/>
    <d v="2021-06-14T00:00:00"/>
    <d v="2021-07-09T00:00:00"/>
    <n v="22040"/>
    <x v="19"/>
    <s v="Wolverhampton Road_x000a_Stafford_x000a_ST17 9DJ "/>
    <s v="N/A"/>
    <s v="Lot 2"/>
    <m/>
    <m/>
    <s v="Yes"/>
    <s v="Direct Award"/>
    <d v="2021-07-09T00:00:00"/>
    <d v="2021-09-06T00:00:00"/>
    <d v="2022-07-21T00:00:00"/>
    <n v="58"/>
    <m/>
    <m/>
    <s v="Yes"/>
    <s v="Yes"/>
    <s v="Yes"/>
    <s v="N/A"/>
    <s v="Yes"/>
  </r>
  <r>
    <x v="0"/>
    <s v="493"/>
    <d v="2021-06-01T00:00:00"/>
    <s v="Hollie Morris"/>
    <s v="Cannock"/>
    <s v="Cannock"/>
    <s v="AL"/>
    <x v="342"/>
    <x v="11"/>
    <s v="Lot 2"/>
    <s v="Procedure: Short                 Location: Cannock                   Pattern: 5 x 2hrs pw                 Total: 80hrs"/>
    <d v="2021-06-02T00:00:00"/>
    <d v="1899-12-30T09:18:00"/>
    <d v="2021-06-07T00:00:00"/>
    <d v="1899-12-30T23:59:00"/>
    <x v="0"/>
    <x v="215"/>
    <m/>
    <m/>
    <m/>
    <m/>
    <m/>
    <m/>
    <x v="0"/>
    <s v="Select Supplier"/>
    <s v="Select Supplier"/>
    <s v="Lot 2"/>
    <m/>
    <m/>
    <s v="Select Supplier"/>
    <m/>
    <m/>
    <d v="1899-12-30T00:00:00"/>
    <d v="1899-12-30T00:00:00"/>
    <m/>
    <m/>
    <m/>
    <s v="N/A"/>
    <s v="N/A"/>
    <s v="N/A"/>
    <s v="N/A"/>
    <s v="N/A"/>
  </r>
  <r>
    <x v="0"/>
    <s v="494"/>
    <d v="2021-06-04T00:00:00"/>
    <s v="Elizabeth Dunne"/>
    <s v="Stafford"/>
    <s v="Stafford"/>
    <s v="AL"/>
    <x v="343"/>
    <x v="12"/>
    <s v="Lot 3"/>
    <s v="Procedure : Standard                      Location: Stafford                             Pattern: 2 x 2hr pw, Mon &amp; Thurs  Total: 158"/>
    <d v="2021-06-04T00:00:00"/>
    <d v="1899-12-30T14:21:00"/>
    <d v="2021-06-11T00:00:00"/>
    <d v="1899-12-30T23:59:00"/>
    <x v="1"/>
    <x v="216"/>
    <d v="2022-07-21T00:00:00"/>
    <d v="2021-09-06T00:00:00"/>
    <d v="2022-07-21T00:00:00"/>
    <d v="2021-06-21T00:00:00"/>
    <d v="2021-06-22T00:00:00"/>
    <n v="8250"/>
    <x v="3"/>
    <s v="Dean Row Court  _x000a_Summerfields Village Centre _x000a_Dean Row Road  _x000a_Wilmslow _x000a_SK9 2TB"/>
    <n v="235030744"/>
    <s v="Lot 3"/>
    <m/>
    <m/>
    <s v="Yes"/>
    <n v="2"/>
    <d v="2021-06-22T00:00:00"/>
    <d v="2021-09-06T00:00:00"/>
    <d v="2022-07-21T00:00:00"/>
    <n v="55"/>
    <m/>
    <s v="Terminated 04/10/2021"/>
    <s v="Yes"/>
    <s v="Yes"/>
    <s v="Yes"/>
    <s v="Yes"/>
    <s v="Yes"/>
  </r>
  <r>
    <x v="0"/>
    <s v="495"/>
    <d v="2021-06-07T00:00:00"/>
    <s v="Elizabeth Dunne"/>
    <s v="Stafford"/>
    <s v="Stafford"/>
    <s v="AL"/>
    <x v="335"/>
    <x v="11"/>
    <s v="Lot 3"/>
    <s v="Procedure : Standard                      Location: Stafford                             Pattern: 3 x 1hr sessions, Mon, Wed &amp; Fri                               Total: 131"/>
    <d v="2021-06-08T00:00:00"/>
    <d v="1899-12-30T09:22:00"/>
    <d v="2021-06-15T00:00:00"/>
    <d v="1899-12-30T23:59:00"/>
    <x v="1"/>
    <x v="217"/>
    <d v="2022-07-21T00:00:00"/>
    <d v="2021-06-28T00:00:00"/>
    <d v="2022-07-21T00:00:00"/>
    <d v="2021-06-22T00:00:00"/>
    <d v="2021-06-22T00:00:00"/>
    <n v="5985"/>
    <x v="23"/>
    <s v="15 Pike Way_x000a_North Weald _x000a_Epping _x000a_Essex _x000a_CM16 6BL"/>
    <n v="220425676"/>
    <s v="Lot 3"/>
    <m/>
    <m/>
    <s v="Yes"/>
    <n v="3"/>
    <d v="2021-06-22T00:00:00"/>
    <d v="2021-06-28T00:00:00"/>
    <d v="2022-07-21T00:00:00"/>
    <n v="45"/>
    <m/>
    <s v="Terminated 25/11/2021"/>
    <s v="Yes"/>
    <s v="Yes"/>
    <s v="Yes"/>
    <s v="N/A"/>
    <s v="Yes"/>
  </r>
  <r>
    <x v="0"/>
    <s v="496"/>
    <d v="2021-06-09T00:00:00"/>
    <s v="Elizabeth Dunne"/>
    <s v="Staffordshire"/>
    <s v="Stafford"/>
    <s v="AL"/>
    <x v="344"/>
    <x v="11"/>
    <s v="Lot 3"/>
    <s v="Procedure : Standard                      Location: Stafford                             Pattern: 3 x 1.5hr sessions, Mon, Wed &amp; Fri                               Total: 49.5"/>
    <d v="2021-06-09T00:00:00"/>
    <d v="1899-12-30T13:26:00"/>
    <d v="2021-06-16T00:00:00"/>
    <d v="1899-12-30T23:59:00"/>
    <x v="1"/>
    <x v="217"/>
    <d v="2021-10-22T00:00:00"/>
    <d v="2021-06-28T00:00:00"/>
    <d v="2021-10-22T00:00:00"/>
    <d v="2021-06-18T00:00:00"/>
    <d v="2021-06-21T00:00:00"/>
    <n v="2400"/>
    <x v="23"/>
    <s v="15 Pike Way_x000a_North Weald _x000a_Epping _x000a_Essex _x000a_CM16 6BL"/>
    <n v="220425676"/>
    <s v="Lot 3"/>
    <m/>
    <m/>
    <s v="Yes"/>
    <n v="6"/>
    <d v="2021-06-21T00:00:00"/>
    <d v="2021-06-28T00:00:00"/>
    <d v="2021-10-22T00:00:00"/>
    <n v="50"/>
    <m/>
    <s v="Terminated 06/08/21, school place found for Sept 21"/>
    <s v="Yes"/>
    <s v="Yes"/>
    <s v="Yes"/>
    <s v="N/A"/>
    <s v="Yes"/>
  </r>
  <r>
    <x v="5"/>
    <s v="497"/>
    <d v="2021-06-10T00:00:00"/>
    <s v="Jackie Taylor"/>
    <s v="Burton-upon-Trent"/>
    <s v="Branston"/>
    <s v="AL"/>
    <x v="345"/>
    <x v="11"/>
    <s v="Lot 3"/>
    <s v="Procedure : Standard                      Location: Burton-upon-Trent                             Pattern: 2 x 2hr sessions, Wed &amp; Fri                                           Total: 16"/>
    <d v="2021-06-10T00:00:00"/>
    <d v="1899-12-30T14:15:00"/>
    <d v="2021-06-17T00:00:00"/>
    <d v="1899-12-30T23:59:00"/>
    <x v="0"/>
    <x v="218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s v="N/A"/>
    <s v="N/A"/>
    <s v="N/A"/>
    <s v="N/A"/>
  </r>
  <r>
    <x v="5"/>
    <s v="498"/>
    <d v="2021-06-11T00:00:00"/>
    <s v="Jackie Taylor"/>
    <s v="Burton-upon-Trent"/>
    <s v="Branston"/>
    <s v="AL"/>
    <x v="345"/>
    <x v="11"/>
    <s v="Lot 3"/>
    <s v="Procedure : Standard                      Location: Burton-upon-Trent                             Pattern: 2 x 2hr sessions, Wed &amp; Fri                                           Total: 48"/>
    <d v="2021-06-11T00:00:00"/>
    <d v="1899-12-30T09:40:00"/>
    <d v="2021-06-18T00:00:00"/>
    <d v="1899-12-30T23:59:00"/>
    <x v="1"/>
    <x v="219"/>
    <d v="2021-10-22T00:00:00"/>
    <d v="2021-06-30T00:00:00"/>
    <d v="2021-10-22T00:00:00"/>
    <d v="2021-06-23T00:00:00"/>
    <d v="2021-06-23T00:00:00"/>
    <n v="2000"/>
    <x v="4"/>
    <s v="11 Ferndell Close _x000a_Cannock _x000a_Staffs _x000a_WS11 1HR"/>
    <s v="N/A"/>
    <s v="Lot 3"/>
    <m/>
    <m/>
    <s v="Yes"/>
    <n v="4"/>
    <d v="2021-06-23T00:00:00"/>
    <d v="2021-06-30T00:00:00"/>
    <d v="2021-10-22T00:00:00"/>
    <n v="50"/>
    <s v="Ext 1 23/10/2021-17/12/2021_x000a_£1,400.00_x000a_Ext 2 04/01/2022-18/02/2022_x000a_£2100.00_x000a_Ext 3 28/02/2022-08/04/2022_x000a_£4200.00"/>
    <m/>
    <s v="Yes"/>
    <s v="Yes"/>
    <s v="Yes"/>
    <s v="N/A"/>
    <s v="Yes"/>
  </r>
  <r>
    <x v="5"/>
    <s v="499"/>
    <d v="2021-06-14T00:00:00"/>
    <s v="Lisa Bullock"/>
    <s v="Uttoxeter"/>
    <s v="Uttoxeter"/>
    <s v="AL"/>
    <x v="346"/>
    <x v="11"/>
    <s v="Lot 3"/>
    <s v="Procedure : Standard                      Location: Uttoxeter                             Pattern: 5 x 2hr sessions, Mon - Fri                                           Total: 59"/>
    <d v="2021-06-15T00:00:00"/>
    <d v="1899-12-30T11:34:00"/>
    <d v="2021-06-22T00:00:00"/>
    <d v="1899-12-30T23:59:00"/>
    <x v="1"/>
    <x v="217"/>
    <d v="2021-10-22T00:00:00"/>
    <d v="2021-06-28T00:00:00"/>
    <d v="2021-10-22T00:00:00"/>
    <d v="2021-06-24T00:00:00"/>
    <d v="2021-06-25T00:00:00"/>
    <n v="5830"/>
    <x v="3"/>
    <s v="Dean Row Court  _x000a_Summerfields Village Centre _x000a_Dean Row Road  _x000a_Wilmslow _x000a_SK9 2TB"/>
    <n v="235030744"/>
    <s v="Lot 3"/>
    <m/>
    <m/>
    <s v="Yes"/>
    <n v="4"/>
    <d v="2021-06-25T00:00:00"/>
    <d v="2021-06-28T00:00:00"/>
    <d v="2021-10-22T00:00:00"/>
    <n v="55"/>
    <s v="Ext 1 - 01/11/2021-25/02/2022_x000a_£8250.00_x000a_Ext 2 - 28/02/2022-08/04/2022_x000a_£3300.00."/>
    <m/>
    <s v="Yes"/>
    <s v="Yes"/>
    <s v="Yes"/>
    <s v="N/A"/>
    <s v="Yes"/>
  </r>
  <r>
    <x v="5"/>
    <s v="500"/>
    <d v="2021-06-15T00:00:00"/>
    <s v="Toni Colclough"/>
    <s v="Newcastle-Under-Lyme"/>
    <s v="Newcastle-under-Lyme"/>
    <s v="AL"/>
    <x v="347"/>
    <x v="11"/>
    <s v="Lot 2"/>
    <s v="Procedure: Short                 Location: Newcastle-Under-Lyme                   Pattern: 3 x 1.5hrs pw                 Total: 45hrs"/>
    <d v="2021-06-15T00:00:00"/>
    <d v="1899-12-30T12:29:00"/>
    <d v="2021-06-22T00:00:00"/>
    <d v="1899-12-30T23:59:00"/>
    <x v="1"/>
    <x v="217"/>
    <d v="2021-10-22T00:00:00"/>
    <d v="2021-06-28T00:00:00"/>
    <d v="2021-10-22T00:00:00"/>
    <d v="2021-06-24T00:00:00"/>
    <d v="2021-06-25T00:00:00"/>
    <n v="2475"/>
    <x v="3"/>
    <s v="Dean Row Court  _x000a_Summerfields Village Centre _x000a_Dean Row Road  _x000a_Wilmslow _x000a_SK9 2TB"/>
    <n v="235030744"/>
    <s v="Lot 2"/>
    <m/>
    <m/>
    <s v="Yes"/>
    <n v="2"/>
    <d v="2021-06-25T00:00:00"/>
    <d v="2021-06-28T00:00:00"/>
    <d v="2021-10-22T00:00:00"/>
    <n v="55"/>
    <s v="Ext 1 1/11/21 to 17/12/21_x000a_£2310.00_x000a_Ext 2 18/12/21 to 18/02/22_x000a_£2,310.00_x000a_Ext 3 28/02/2022 to 08/04/2022_x000a_£1980.00"/>
    <m/>
    <s v="Yes"/>
    <s v="Yes"/>
    <s v="Yes"/>
    <s v="N/A"/>
    <s v="Yes"/>
  </r>
  <r>
    <x v="5"/>
    <s v="501"/>
    <d v="2021-06-16T00:00:00"/>
    <s v="Nicky Johnson"/>
    <s v="Tamworth"/>
    <s v="Tamworth"/>
    <s v="MR"/>
    <x v="348"/>
    <x v="11"/>
    <s v="Lot 3"/>
    <s v="Procedure: Standard_x000a_Location: Tamworth_x000a_Pattern: 3 x 2 hrs pw_x000a_Total: 52 hours"/>
    <d v="2021-06-16T00:00:00"/>
    <d v="1899-12-30T12:45:00"/>
    <d v="2021-06-23T00:00:00"/>
    <d v="1899-12-30T23:59:00"/>
    <x v="1"/>
    <x v="220"/>
    <d v="2021-10-22T00:00:00"/>
    <d v="2021-07-12T00:00:00"/>
    <d v="2021-10-22T00:00:00"/>
    <d v="2021-07-05T00:00:00"/>
    <d v="2021-07-06T00:00:00"/>
    <n v="2522"/>
    <x v="20"/>
    <s v="99 Trent Valley Road_x000a_Lichfield_x000a_WS13 6EZ"/>
    <s v="N/A"/>
    <s v="Lot 3"/>
    <m/>
    <m/>
    <s v="Yes"/>
    <n v="5"/>
    <d v="2021-07-06T00:00:00"/>
    <d v="2021-07-12T00:00:00"/>
    <d v="2021-10-22T00:00:00"/>
    <n v="48.5"/>
    <m/>
    <s v="Terminated 15/09/2021"/>
    <s v="Yes"/>
    <s v="Yes"/>
    <s v="Yes"/>
    <s v="N/A"/>
    <s v="Yes"/>
  </r>
  <r>
    <x v="5"/>
    <s v="502"/>
    <d v="2021-06-21T00:00:00"/>
    <s v="Keith Mellor"/>
    <s v="Moorlands"/>
    <s v="Leek"/>
    <s v="AL"/>
    <x v="349"/>
    <x v="11"/>
    <s v="Lot 3"/>
    <s v="Procedure: Standard_x000a_Location: Leek_x000a_Pattern: 3 x 1.5 hours per week x 2_x000a_Total: 84 Hours "/>
    <d v="2021-06-21T00:00:00"/>
    <d v="1899-12-30T10:20:00"/>
    <d v="2021-06-28T00:00:00"/>
    <d v="1899-12-30T23:59:00"/>
    <x v="1"/>
    <x v="221"/>
    <d v="2021-10-22T00:00:00"/>
    <d v="2021-07-07T00:00:00"/>
    <d v="2021-10-22T00:00:00"/>
    <d v="2021-07-01T00:00:00"/>
    <d v="2021-07-02T00:00:00"/>
    <n v="4200"/>
    <x v="3"/>
    <s v="Dean Row Court  _x000a_Summerfields Village Centre _x000a_Dean Row Road  _x000a_Wilmslow _x000a_SK9 2TB"/>
    <n v="235030744"/>
    <s v="Lot 3"/>
    <m/>
    <m/>
    <s v="Yes"/>
    <n v="2"/>
    <d v="2021-07-02T00:00:00"/>
    <d v="2021-07-07T00:00:00"/>
    <d v="2021-10-22T00:00:00"/>
    <n v="50"/>
    <s v="Ext 1 1/11/21 to 17/12/21_x000a_£1732.50_x000a__x000a_Ext 2 04/01/22 to 18/2/22_x000a_£1732.50"/>
    <s v="673206 Terminated 12.10.21"/>
    <s v="Yes"/>
    <s v="Yes"/>
    <s v="Yes"/>
    <s v="N/A"/>
    <s v="Yes"/>
  </r>
  <r>
    <x v="5"/>
    <s v="503"/>
    <d v="2021-06-24T00:00:00"/>
    <s v="Keith Mellor"/>
    <s v="Moorlands"/>
    <s v="Leek"/>
    <s v="AL"/>
    <x v="350"/>
    <x v="11"/>
    <s v="Lot 3"/>
    <s v="Procedure:Standard_x000a_Location:Leek_x000a_Pattern 4 x 1.5 hours per week_x000a_Total:90 hours"/>
    <d v="2021-06-24T00:00:00"/>
    <d v="1899-12-30T14:53:00"/>
    <d v="2021-07-01T00:00:00"/>
    <d v="1899-12-30T23:59:00"/>
    <x v="1"/>
    <x v="222"/>
    <d v="2021-12-17T00:00:00"/>
    <d v="2021-07-12T00:00:00"/>
    <d v="2021-12-17T00:00:00"/>
    <d v="2021-07-06T00:00:00"/>
    <d v="2021-07-09T00:00:00"/>
    <n v="4650"/>
    <x v="20"/>
    <s v="99 Trent Valley Road_x000a_Lichfield_x000a_WS13 6EZ"/>
    <s v="N/A"/>
    <s v="Lot 3"/>
    <m/>
    <m/>
    <s v="Yes"/>
    <n v="4"/>
    <d v="2021-07-09T00:00:00"/>
    <d v="2021-07-12T00:00:00"/>
    <d v="2021-12-17T00:00:00"/>
    <n v="50"/>
    <m/>
    <m/>
    <s v="Yes"/>
    <s v="Yes"/>
    <s v="Yes"/>
    <s v="N/A"/>
    <s v="Yes "/>
  </r>
  <r>
    <x v="0"/>
    <s v="504"/>
    <d v="2021-06-30T00:00:00"/>
    <s v="Teresa Rowley"/>
    <s v="Newcastle Under Lyme"/>
    <s v="Kidsgrove"/>
    <s v="AL"/>
    <x v="351"/>
    <x v="11"/>
    <s v="Lot 1"/>
    <s v="Procedure: Standard_x000a_Location: Kidsgrove_x000a_Pattern: 3 x 4 hour sessions pw_x000a_Total:912"/>
    <d v="2021-06-30T00:00:00"/>
    <d v="1899-12-30T14:18:00"/>
    <d v="2021-07-07T00:00:00"/>
    <d v="1899-12-30T23:59:00"/>
    <x v="0"/>
    <x v="79"/>
    <m/>
    <m/>
    <m/>
    <m/>
    <m/>
    <m/>
    <x v="0"/>
    <s v="Select Supplier"/>
    <s v="Select Supplier"/>
    <s v="Lot 1"/>
    <m/>
    <m/>
    <s v="Select Supplier"/>
    <n v="0"/>
    <m/>
    <d v="1899-12-30T00:00:00"/>
    <d v="1899-12-30T00:00:00"/>
    <m/>
    <m/>
    <m/>
    <s v="N/A"/>
    <s v="N/A"/>
    <s v="N/A"/>
    <s v="N/A"/>
    <s v="N/A"/>
  </r>
  <r>
    <x v="1"/>
    <s v="505"/>
    <d v="2021-07-07T00:00:00"/>
    <s v="Karen Armitt"/>
    <s v="Stoke-On-Trent"/>
    <s v="Stafford"/>
    <s v="AL"/>
    <x v="352"/>
    <x v="12"/>
    <s v="Lot 1"/>
    <s v="Procedure: Direct_x000a_Location: Stafford_x000a_Pattern: 5 x 6 hour sessions pw_x000a_Total: "/>
    <s v="Direct Award "/>
    <s v="N/A"/>
    <s v="N/A"/>
    <s v="N/A"/>
    <x v="1"/>
    <x v="223"/>
    <d v="2023-06-24T00:00:00"/>
    <d v="2021-09-02T00:00:00"/>
    <d v="2023-06-24T00:00:00"/>
    <d v="2021-07-07T00:00:00"/>
    <d v="2021-07-16T00:00:00"/>
    <n v="45250"/>
    <x v="26"/>
    <s v="5 The Glade  _x000a_Westbury Park _x000a_Newcastle under Lyme  _x000a_Staffordshire  _x000a_ST5 4NG"/>
    <s v="N/A"/>
    <s v="Lot 1"/>
    <m/>
    <m/>
    <s v="Yes"/>
    <s v="Direct Award"/>
    <d v="2021-07-19T00:00:00"/>
    <d v="2021-09-02T00:00:00"/>
    <d v="2023-06-24T00:00:00"/>
    <s v="125 (Daily)"/>
    <m/>
    <m/>
    <s v="Yes"/>
    <s v="Yes"/>
    <s v="Yes"/>
    <s v="N/A"/>
    <s v="Y"/>
  </r>
  <r>
    <x v="5"/>
    <s v="506"/>
    <d v="2021-07-07T00:00:00"/>
    <s v="Karen Armitt"/>
    <s v="Stafford"/>
    <s v="Stafford"/>
    <s v="AL"/>
    <x v="353"/>
    <x v="11"/>
    <s v="Lot 2"/>
    <s v="Procedure: Standard _x000a_Location: Stafford _x000a_Pattern: 5 x 5 hour sessions pw_x000a_Total: 865 Hours"/>
    <d v="2021-07-07T00:00:00"/>
    <d v="1899-12-30T16:15:00"/>
    <d v="2021-07-14T00:00:00"/>
    <d v="1899-12-30T23:59:00"/>
    <x v="1"/>
    <x v="216"/>
    <d v="2022-06-24T00:00:00"/>
    <d v="2021-09-06T00:00:00"/>
    <d v="2022-06-24T00:00:00"/>
    <d v="2021-07-21T00:00:00"/>
    <d v="2021-07-23T00:00:00"/>
    <n v="25987.5"/>
    <x v="20"/>
    <s v="99 Trent Valley Road_x000a_Lichfield_x000a_WS13 6EZ"/>
    <s v="N/A"/>
    <s v="Lot 2"/>
    <m/>
    <m/>
    <s v="Yes"/>
    <n v="2"/>
    <d v="2021-07-23T00:00:00"/>
    <d v="2021-09-06T00:00:00"/>
    <d v="2022-06-24T00:00:00"/>
    <n v="49.5"/>
    <m/>
    <m/>
    <s v="Yes"/>
    <m/>
    <m/>
    <m/>
    <m/>
  </r>
  <r>
    <x v="5"/>
    <s v="507"/>
    <d v="2021-07-07T00:00:00"/>
    <s v="Karen Armitt"/>
    <s v="Stafford"/>
    <s v="Stafford"/>
    <s v="AL"/>
    <x v="353"/>
    <x v="11"/>
    <s v="Lot 3"/>
    <s v="Procedure: Standard _x000a_Location: Stafford _x000a_Pattern: 5 x 2 hour sessions pw_x000a_Total: 346 Hours"/>
    <d v="2021-07-07T00:00:00"/>
    <d v="1899-12-30T16:23:00"/>
    <d v="2021-07-14T00:00:00"/>
    <d v="1899-12-30T23:59:00"/>
    <x v="0"/>
    <x v="224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s v="N/A"/>
    <s v="N/A"/>
    <s v="N/A"/>
    <s v="N/A"/>
  </r>
  <r>
    <x v="5"/>
    <s v="508"/>
    <d v="2021-07-08T00:00:00"/>
    <s v="Hayley Tonks"/>
    <s v="Cannock"/>
    <s v="Cannock"/>
    <s v="AL"/>
    <x v="354"/>
    <x v="11"/>
    <s v="Lot 3"/>
    <s v="Procedure: Emergency_x000a_Location: Cannock_x000a_Pattern: 5 x 1.5 hr sessions per week for 7 weeks_x000a_Total: 52.5 hours"/>
    <d v="2021-07-08T00:00:00"/>
    <d v="1899-12-30T10:24:00"/>
    <d v="2021-07-09T00:00:00"/>
    <d v="1899-12-30T23:59:00"/>
    <x v="1"/>
    <x v="216"/>
    <d v="2021-10-22T00:00:00"/>
    <d v="2021-09-06T00:00:00"/>
    <d v="2021-10-22T00:00:00"/>
    <d v="2021-07-14T00:00:00"/>
    <d v="2021-07-16T00:00:00"/>
    <n v="2520"/>
    <x v="4"/>
    <s v="11 Ferndell Close _x000a_Cannock _x000a_Staffs _x000a_WS11 1HR"/>
    <s v="N/A"/>
    <s v="Lot 3"/>
    <m/>
    <m/>
    <s v="Yes"/>
    <n v="4"/>
    <d v="2021-07-19T00:00:00"/>
    <d v="2021-09-06T00:00:00"/>
    <d v="2021-10-22T00:00:00"/>
    <n v="48"/>
    <m/>
    <s v="Terminated 21/07/2021"/>
    <s v="Yes"/>
    <s v="Yes"/>
    <s v="Yes"/>
    <s v="N/A"/>
    <s v="Yes "/>
  </r>
  <r>
    <x v="0"/>
    <s v="509"/>
    <d v="2021-07-08T00:00:00"/>
    <s v="Hollie Morris"/>
    <s v="Cannock"/>
    <s v="Lichfield/Cannock"/>
    <s v="AL"/>
    <x v="355"/>
    <x v="11"/>
    <s v="Lot 2"/>
    <s v="Procedure: Standard _x000a_Location: Lichfield/Cannock_x000a_Pattern: 1 x 2 hour session pw_x000a_Total: 28 Hours"/>
    <s v="09.07.2021"/>
    <d v="1899-12-30T11:50:00"/>
    <d v="2021-07-16T00:00:00"/>
    <d v="1899-12-30T23:59:00"/>
    <x v="0"/>
    <x v="225"/>
    <m/>
    <m/>
    <m/>
    <m/>
    <m/>
    <m/>
    <x v="0"/>
    <s v="Select Supplier"/>
    <s v="Select Supplier"/>
    <s v="Lot 2"/>
    <m/>
    <m/>
    <s v="Select Supplier"/>
    <m/>
    <m/>
    <d v="1899-12-30T00:00:00"/>
    <d v="1899-12-30T00:00:00"/>
    <m/>
    <m/>
    <m/>
    <s v="N/A"/>
    <s v="N/A"/>
    <s v="N/A"/>
    <s v="N/A"/>
    <s v="N/A"/>
  </r>
  <r>
    <x v="0"/>
    <s v="510"/>
    <d v="2021-07-08T00:00:00"/>
    <s v="Hollie Morris"/>
    <s v="Cannock"/>
    <s v="Lichfield/Cannock"/>
    <s v="AL"/>
    <x v="355"/>
    <x v="11"/>
    <s v="Lot 3"/>
    <s v="Procedure: Standard _x000a_Location: Lichfield/Cannock_x000a_Pattern: 4 x 2 hour sessions pw_x000a_Total: 112 Hours"/>
    <s v="09.07.2021"/>
    <d v="1899-12-30T11:55:00"/>
    <d v="2021-07-16T00:00:00"/>
    <d v="1899-12-30T23:59:00"/>
    <x v="0"/>
    <x v="225"/>
    <m/>
    <m/>
    <m/>
    <m/>
    <m/>
    <m/>
    <x v="0"/>
    <s v="Select Supplier"/>
    <s v="Select Supplier"/>
    <s v="Lot 3"/>
    <m/>
    <m/>
    <s v="Select Supplier"/>
    <m/>
    <m/>
    <d v="1899-12-30T00:00:00"/>
    <d v="1899-12-30T00:00:00"/>
    <m/>
    <m/>
    <m/>
    <s v="N/A"/>
    <s v="N/A"/>
    <s v="N/A"/>
    <s v="N/A"/>
    <s v="N/A"/>
  </r>
  <r>
    <x v="0"/>
    <s v="511"/>
    <d v="2021-07-08T00:00:00"/>
    <s v="Teresa Rowley"/>
    <s v="Newcastle Under Lyme"/>
    <s v="Kidsgrove"/>
    <s v="AL"/>
    <x v="351"/>
    <x v="11"/>
    <s v="Lot 1"/>
    <s v="Procedure: Standard _x000a_Location: Kidsgrove_x000a_Pattern: 12 hours pw (no Wednesdays)_x000a_Total: 912 Hours"/>
    <d v="2021-07-09T00:00:00"/>
    <d v="1899-12-30T12:20:00"/>
    <d v="2021-07-16T00:00:00"/>
    <d v="1899-12-30T23:59:00"/>
    <x v="0"/>
    <x v="79"/>
    <m/>
    <m/>
    <m/>
    <m/>
    <m/>
    <m/>
    <x v="0"/>
    <s v="Select Supplier"/>
    <s v="Select Supplier"/>
    <s v="Lot 1"/>
    <m/>
    <m/>
    <s v="Select Supplier"/>
    <m/>
    <m/>
    <d v="1899-12-30T00:00:00"/>
    <d v="1899-12-30T00:00:00"/>
    <m/>
    <m/>
    <m/>
    <s v="N/A"/>
    <s v="N/A"/>
    <s v="N/A"/>
    <s v="N/A"/>
    <s v="N/A"/>
  </r>
  <r>
    <x v="3"/>
    <s v="512"/>
    <m/>
    <s v="Sarah Rivers"/>
    <s v="Countywide"/>
    <s v="County Wide"/>
    <s v="MB"/>
    <x v="356"/>
    <x v="11"/>
    <s v="Lot 3"/>
    <s v="Procedure: Standard _x000a_Location: Primary, countywide_x000a_Pattern: referrals from Coordinators_x000a_Total: 400 hours"/>
    <d v="2021-07-12T00:00:00"/>
    <d v="1899-12-30T14:30:00"/>
    <d v="2021-07-19T00:00:00"/>
    <d v="1899-12-30T23:59:00"/>
    <x v="1"/>
    <x v="210"/>
    <d v="2022-03-31T00:00:00"/>
    <d v="2021-09-01T00:00:00"/>
    <d v="2021-03-31T00:00:00"/>
    <d v="2021-08-28T00:00:00"/>
    <d v="2021-09-01T00:00:00"/>
    <n v="18780"/>
    <x v="16"/>
    <s v="South Park Studios _x000a_88 Peterborough Road _x000a_London _x000a_SW6 3HH"/>
    <n v="223617075"/>
    <s v="Lot 3"/>
    <m/>
    <m/>
    <s v="Yes"/>
    <n v="4"/>
    <d v="2021-09-01T00:00:00"/>
    <d v="2021-09-01T00:00:00"/>
    <d v="2021-03-31T00:00:00"/>
    <n v="46.95"/>
    <m/>
    <m/>
    <s v="N/A"/>
    <s v="N/A"/>
    <s v="N/A"/>
    <s v="N/A"/>
    <s v="N/A"/>
  </r>
  <r>
    <x v="3"/>
    <s v="513"/>
    <m/>
    <s v="Sarah Rivers"/>
    <s v="Countywide"/>
    <s v="County Wide"/>
    <s v="MB"/>
    <x v="356"/>
    <x v="11"/>
    <s v="Lot 3"/>
    <s v="Procedure: Standard _x000a_Location: Secondary, countywide_x000a_Pattern: referrals from Coordinators_x000a_Total: 400 hours"/>
    <d v="2021-07-12T00:00:00"/>
    <d v="1899-12-30T14:30:00"/>
    <d v="2021-07-19T00:00:00"/>
    <d v="1899-12-30T23:59:00"/>
    <x v="1"/>
    <x v="210"/>
    <d v="2022-03-31T00:00:00"/>
    <d v="2021-09-01T00:00:00"/>
    <d v="2021-03-31T00:00:00"/>
    <d v="2021-08-28T00:00:00"/>
    <d v="2021-09-01T00:00:00"/>
    <n v="20000"/>
    <x v="16"/>
    <s v="South Park Studios _x000a_88 Peterborough Road _x000a_London _x000a_SW6 3HH"/>
    <n v="223617075"/>
    <s v="Lot 3"/>
    <m/>
    <m/>
    <s v="Yes"/>
    <m/>
    <d v="2021-09-01T00:00:00"/>
    <d v="2021-09-01T00:00:00"/>
    <d v="2021-03-31T00:00:00"/>
    <n v="50"/>
    <m/>
    <m/>
    <s v="N/A"/>
    <s v="N/A"/>
    <s v="N/A"/>
    <s v="N/A"/>
    <s v="N/A"/>
  </r>
  <r>
    <x v="3"/>
    <s v="514"/>
    <m/>
    <s v="Sarah Rivers"/>
    <s v="OOC"/>
    <s v="OOC"/>
    <s v="MB"/>
    <x v="356"/>
    <x v="11"/>
    <s v="Lot 3"/>
    <s v="Procedure: Standard _x000a_Location: all ages, Out of County,_x000a_Pattern: referrals from Coordinators_x000a_Total: 400 hours"/>
    <d v="2021-07-12T00:00:00"/>
    <d v="1899-12-30T14:30:00"/>
    <d v="2021-07-19T00:00:00"/>
    <d v="1899-12-30T23:59:00"/>
    <x v="1"/>
    <x v="210"/>
    <d v="2022-03-31T00:00:00"/>
    <d v="2021-09-01T00:00:00"/>
    <d v="2021-03-31T00:00:00"/>
    <d v="2021-08-28T00:00:00"/>
    <d v="2021-09-01T00:00:00"/>
    <n v="20000"/>
    <x v="16"/>
    <s v="South Park Studios _x000a_88 Peterborough Road _x000a_London _x000a_SW6 3HH"/>
    <n v="223617075"/>
    <s v="Lot 3"/>
    <m/>
    <m/>
    <s v="Yes"/>
    <m/>
    <d v="2021-09-01T00:00:00"/>
    <d v="2021-09-01T00:00:00"/>
    <d v="2021-03-31T00:00:00"/>
    <n v="50"/>
    <m/>
    <m/>
    <s v="N/A"/>
    <s v="N/A"/>
    <s v="N/A"/>
    <s v="N/A"/>
    <s v="N/A"/>
  </r>
  <r>
    <x v="0"/>
    <s v="515"/>
    <d v="2021-07-14T00:00:00"/>
    <s v="Gina Woolley"/>
    <s v="South Staffs"/>
    <s v="South Staffs"/>
    <s v="AL"/>
    <x v="357"/>
    <x v="11"/>
    <s v="Lot 3"/>
    <s v="Procedure: Standard _x000a_Location: South Staffs_x000a_Pattern: 3 x 1.5 hour sessions pw_x000a_Total: 171 Hours"/>
    <d v="2021-07-14T00:00:00"/>
    <d v="1899-12-30T15:24:00"/>
    <d v="2021-07-21T00:00:00"/>
    <d v="1899-12-30T23:59:00"/>
    <x v="1"/>
    <x v="216"/>
    <d v="2022-07-21T00:00:00"/>
    <d v="2021-09-06T00:00:00"/>
    <s v="212/07/2022"/>
    <d v="2021-07-28T00:00:00"/>
    <d v="2021-08-05T00:00:00"/>
    <n v="8550"/>
    <x v="4"/>
    <s v="11 Ferndell Close _x000a_Cannock _x000a_Staffs _x000a_WS11 1HR"/>
    <s v="N/A"/>
    <s v="Lot 3"/>
    <m/>
    <m/>
    <s v="Yes"/>
    <n v="5"/>
    <d v="2021-08-05T00:00:00"/>
    <d v="2021-09-06T00:00:00"/>
    <s v="212/07/2022"/>
    <n v="50"/>
    <m/>
    <s v="Terminated 21/02/2022"/>
    <s v="Yes"/>
    <s v="Yes"/>
    <m/>
    <s v="N/A"/>
    <m/>
  </r>
  <r>
    <x v="0"/>
    <s v="516"/>
    <d v="2021-07-14T00:00:00"/>
    <s v="Julia Magness"/>
    <s v="East Staffs"/>
    <s v="Burton-upon-Trent"/>
    <s v="NT"/>
    <x v="358"/>
    <x v="11"/>
    <s v="Lot 3"/>
    <s v="Procedure: Standard_x000a_Location: Burton-upon-Trent_x000a_Pattern 5 x 1hr sessions pw_x000a_Total: 192hrs"/>
    <d v="2021-07-14T00:00:00"/>
    <d v="1899-12-30T16:30:00"/>
    <d v="2021-07-21T00:00:00"/>
    <d v="1899-12-30T23:59:00"/>
    <x v="1"/>
    <x v="216"/>
    <d v="2022-07-21T00:00:00"/>
    <d v="2021-09-06T00:00:00"/>
    <d v="2022-07-21T00:00:00"/>
    <d v="2021-07-27T00:00:00"/>
    <d v="2021-08-06T00:00:00"/>
    <n v="9600"/>
    <x v="23"/>
    <s v="15 Pike Way_x000a_North Weald _x000a_Epping _x000a_Essex _x000a_CM16 6BL"/>
    <n v="220425676"/>
    <s v="Lot 3"/>
    <m/>
    <m/>
    <s v="Yes"/>
    <n v="5"/>
    <d v="2021-08-06T00:00:00"/>
    <d v="2021-09-06T00:00:00"/>
    <d v="2022-07-21T00:00:00"/>
    <n v="50"/>
    <m/>
    <s v="Terminated 30/09/2021_x000a_Reawarded to Reflective re LC instructions"/>
    <s v="Yes"/>
    <s v="Yes"/>
    <s v="Yes"/>
    <s v="N/A"/>
    <s v="Yes"/>
  </r>
  <r>
    <x v="5"/>
    <s v="517"/>
    <d v="2021-07-16T00:00:00"/>
    <s v="Keith Mellor"/>
    <s v="Staffordshire Moorlands"/>
    <s v="East Staffs"/>
    <s v="AL"/>
    <x v="359"/>
    <x v="11"/>
    <s v="Lot 3"/>
    <s v="Procedure: Standard_x000a_Location: East Staffs_x000a_Pattern 2 x 1.5hr sessions pw_x000a_Total: 42hrs"/>
    <d v="2021-07-16T00:00:00"/>
    <d v="1899-12-30T01:30:00"/>
    <d v="2021-07-23T00:00:00"/>
    <d v="1899-12-30T23:59:00"/>
    <x v="1"/>
    <x v="216"/>
    <d v="2021-12-17T00:00:00"/>
    <d v="2021-09-06T00:00:00"/>
    <d v="2021-12-17T00:00:00"/>
    <d v="2021-07-29T00:00:00"/>
    <d v="2021-08-02T00:00:00"/>
    <n v="2100"/>
    <x v="4"/>
    <s v="11 Ferndell Close _x000a_Cannock _x000a_Staffs _x000a_WS11 1HR"/>
    <s v="N/A"/>
    <s v="Lot 3"/>
    <m/>
    <m/>
    <s v="Yes"/>
    <n v="5"/>
    <d v="2021-08-02T00:00:00"/>
    <d v="2021-09-06T00:00:00"/>
    <d v="2021-12-17T00:00:00"/>
    <n v="50"/>
    <s v="Ext 1 04/01/2022 to 18/02/2022_x000a_£1050.00_x000a_Ext 2 28/02/2022 to 08/04/2022_x000a_£900.00"/>
    <m/>
    <s v="Yes"/>
    <s v="Yes"/>
    <s v="Yes"/>
    <s v="N/A"/>
    <s v="Yes"/>
  </r>
  <r>
    <x v="5"/>
    <s v="518"/>
    <d v="2021-07-20T00:00:00"/>
    <s v="Helen Smith"/>
    <s v="Stafford"/>
    <s v="Stafford"/>
    <s v="AL"/>
    <x v="360"/>
    <x v="11"/>
    <s v="Lot 3"/>
    <s v="Procedure: Standard_x000a_Location: Stafford_x000a_Pattern 2 x 1.5hr sessions pw_x000a_Total: 21hrs"/>
    <d v="2021-07-20T00:00:00"/>
    <d v="1899-12-30T11:17:00"/>
    <d v="2021-07-27T00:00:00"/>
    <d v="1899-12-30T23:59:00"/>
    <x v="1"/>
    <x v="216"/>
    <d v="2021-10-22T00:00:00"/>
    <d v="2021-09-06T00:00:00"/>
    <d v="2021-10-22T00:00:00"/>
    <d v="2021-08-10T00:00:00"/>
    <d v="2021-08-20T00:00:00"/>
    <n v="945"/>
    <x v="23"/>
    <s v="15 Pike Way_x000a_North Weald _x000a_Epping _x000a_Essex _x000a_CM16 6BL"/>
    <m/>
    <s v="Lot 3 "/>
    <m/>
    <m/>
    <m/>
    <n v="5"/>
    <d v="2021-08-20T00:00:00"/>
    <d v="2021-09-06T00:00:00"/>
    <d v="2021-10-22T00:00:00"/>
    <n v="45"/>
    <m/>
    <m/>
    <s v="Yes"/>
    <s v="Yes"/>
    <s v="Yes"/>
    <s v="N/A"/>
    <s v="Yes "/>
  </r>
  <r>
    <x v="0"/>
    <s v="519"/>
    <d v="2021-07-20T00:00:00"/>
    <s v="Ann Whorwood"/>
    <s v="Uttoxeter"/>
    <s v="East Staffs and Tamworth (Burton)"/>
    <s v="AL"/>
    <x v="361"/>
    <x v="11"/>
    <s v="Lot 3"/>
    <s v="Procedure: Standard_x000a_Location: Uttoxeter_x000a_Pattern 4 x 2hr sessions pw_x000a_Total: 232 hours"/>
    <d v="2021-07-20T00:00:00"/>
    <d v="1899-12-30T13:00:00"/>
    <d v="2021-07-27T00:00:00"/>
    <d v="1899-12-30T23:59:00"/>
    <x v="1"/>
    <x v="216"/>
    <d v="2022-04-08T00:00:00"/>
    <d v="2021-09-06T00:00:00"/>
    <d v="2022-04-08T00:00:00"/>
    <d v="2021-08-06T00:00:00"/>
    <d v="2021-08-10T00:00:00"/>
    <n v="9630"/>
    <x v="27"/>
    <s v="111 Union House _x000a_New Union Street_x000a_Coventry_x000a_CV1 2NT"/>
    <m/>
    <s v="Lot 3"/>
    <m/>
    <m/>
    <m/>
    <n v="6"/>
    <d v="2021-08-10T00:00:00"/>
    <d v="2021-09-06T00:00:00"/>
    <d v="2022-04-08T00:00:00"/>
    <n v="45"/>
    <m/>
    <s v="Var1 15/11/2021-27/05/2022"/>
    <s v="Yes"/>
    <s v="Yes"/>
    <s v="No"/>
    <s v="N/A"/>
    <s v="No"/>
  </r>
  <r>
    <x v="0"/>
    <s v="520"/>
    <d v="2021-07-21T00:00:00"/>
    <s v="Teresa Rowley"/>
    <s v="Newcastle"/>
    <s v="Kidsgrove"/>
    <s v="AL"/>
    <x v="351"/>
    <x v="11"/>
    <s v="Lot 3"/>
    <s v="Procedure: Standard _x000a_Location: Kidsgrove_x000a_Pattern: 12 hours pw (no Wednesdays)_x000a_Total: 828 Hours"/>
    <d v="2021-07-21T00:00:00"/>
    <d v="1899-12-30T12:02:00"/>
    <d v="2021-07-28T00:00:00"/>
    <d v="1899-12-30T23:59:00"/>
    <x v="1"/>
    <x v="216"/>
    <d v="2023-05-26T00:00:00"/>
    <d v="2021-09-06T00:00:00"/>
    <d v="2023-05-26T00:00:00"/>
    <d v="2021-08-11T00:00:00"/>
    <d v="2021-08-16T00:00:00"/>
    <n v="35784"/>
    <x v="27"/>
    <s v="111 Union House _x000a_New Union Street_x000a_Coventry_x000a_CV1 2NT"/>
    <m/>
    <s v="Lot 3"/>
    <m/>
    <m/>
    <m/>
    <n v="2"/>
    <d v="2021-08-16T00:00:00"/>
    <d v="2021-09-06T00:00:00"/>
    <d v="2023-07-21T00:00:00"/>
    <n v="42"/>
    <m/>
    <m/>
    <s v="Yes"/>
    <s v="Yes"/>
    <s v="Yes"/>
    <s v="N/A"/>
    <s v="No"/>
  </r>
  <r>
    <x v="1"/>
    <s v="521"/>
    <d v="2021-07-23T00:00:00"/>
    <s v="Claire Butters"/>
    <s v="Newcastle"/>
    <s v="Newcastle Under Lyme"/>
    <s v="AL"/>
    <x v="362"/>
    <x v="11"/>
    <s v="Lot 2"/>
    <s v="Procedure: Standard _x000a_Location: Newcastle Under Lyme_x000a_Pattern: 5x4 hours per week_x000a_Total: 280 Hours"/>
    <d v="2021-07-23T00:00:00"/>
    <d v="1899-12-30T10:10:00"/>
    <d v="2021-07-30T00:00:00"/>
    <d v="1899-12-30T23:59:00"/>
    <x v="1"/>
    <x v="216"/>
    <d v="2021-12-17T00:00:00"/>
    <d v="2021-09-06T00:00:00"/>
    <d v="2022-04-08T00:00:00"/>
    <d v="2021-08-12T00:00:00"/>
    <d v="2021-08-13T00:00:00"/>
    <n v="7000"/>
    <x v="28"/>
    <s v="Stop Gap_x000a_Unit 1_x000a_Brindley Court_x000a_Dalewood Rd_x000a_Chesterton_x000a_ST5 9QA"/>
    <m/>
    <s v="Lot 2"/>
    <m/>
    <m/>
    <m/>
    <n v="2"/>
    <d v="1900-01-12T00:00:00"/>
    <d v="2021-08-13T00:00:00"/>
    <d v="2022-04-08T00:00:00"/>
    <n v="25"/>
    <s v="Ext 1 04/01/2022 to 18/02/2022_x000a_£3500.00"/>
    <m/>
    <s v="Yes"/>
    <s v="Yes"/>
    <s v="Yes"/>
    <s v="N/A"/>
    <s v="Yes"/>
  </r>
  <r>
    <x v="1"/>
    <s v="522"/>
    <d v="2021-07-23T00:00:00"/>
    <s v="Claire Butters"/>
    <s v="Newcastle"/>
    <s v="Newcastle Under Lyme"/>
    <s v="AL"/>
    <x v="362"/>
    <x v="11"/>
    <s v="Lot 3"/>
    <s v="Procedure: Standard _x000a_Location: Newcastle Under Lyme_x000a_Pattern: 5x1.5 hours per week_x000a_Total: 105 Hours"/>
    <d v="2021-07-23T00:00:00"/>
    <d v="1899-12-30T10:20:00"/>
    <d v="2021-07-30T00:00:00"/>
    <d v="1899-12-30T23:59:00"/>
    <x v="0"/>
    <x v="226"/>
    <m/>
    <m/>
    <m/>
    <m/>
    <m/>
    <m/>
    <x v="0"/>
    <m/>
    <m/>
    <m/>
    <m/>
    <m/>
    <m/>
    <m/>
    <m/>
    <m/>
    <m/>
    <m/>
    <m/>
    <m/>
    <m/>
    <m/>
    <m/>
    <m/>
    <m/>
  </r>
  <r>
    <x v="0"/>
    <s v="523"/>
    <d v="2021-07-26T00:00:00"/>
    <s v="Jane Wilshaw-Read"/>
    <s v="Lichfield"/>
    <s v="Lichfield"/>
    <s v="AL"/>
    <x v="363"/>
    <x v="11"/>
    <s v="Lot 3"/>
    <s v="Procedure: Standard _x000a_Location: Lichfield_x000a_Pattern: 4x2 hours per week (Not Wed)_x000a_Total: 112 Hours"/>
    <d v="2021-07-26T00:00:00"/>
    <d v="1899-12-30T11:26:00"/>
    <d v="2021-08-02T00:00:00"/>
    <d v="1899-12-30T23:59:00"/>
    <x v="1"/>
    <x v="216"/>
    <d v="2021-12-17T00:00:00"/>
    <d v="2021-09-06T00:00:00"/>
    <d v="2021-12-17T00:00:00"/>
    <d v="2021-08-26T00:00:00"/>
    <d v="2021-08-27T00:00:00"/>
    <n v="5600"/>
    <x v="23"/>
    <s v="15 Pike Way_x000a_North Weald _x000a_Epping _x000a_Essex _x000a_CM16 6BL"/>
    <m/>
    <s v="Lot 3 "/>
    <m/>
    <m/>
    <m/>
    <n v="4"/>
    <d v="2021-08-27T00:00:00"/>
    <d v="2021-09-06T00:00:00"/>
    <d v="2021-12-17T00:00:00"/>
    <n v="50"/>
    <s v="Ext1 18/12/21 to 18/02/22_x000a_£2,673.00"/>
    <s v="Terminated 2/11/2021 - 1st Staff _x000a_Re-Awarded to Targeted Provision_x000a_08/11/2021-17/12/2021_x000a_£2376.00_x000a_Terminated 08/02/2022 TP"/>
    <s v="Yes"/>
    <s v="Yes"/>
    <s v="Yes"/>
    <s v="N/A"/>
    <s v="Yes "/>
  </r>
  <r>
    <x v="5"/>
    <s v="524"/>
    <d v="2021-07-27T00:00:00"/>
    <s v="Nicky Johnson"/>
    <s v="Tamworth"/>
    <s v="Tamworth"/>
    <s v="AL"/>
    <x v="364"/>
    <x v="11"/>
    <s v="Lot 2"/>
    <s v="Procedure: Standard _x000a_Location: Tamworth_x000a_Pattern: 1x3 hours per week on Wed 12-3pm_x000a_Total: 42 Hours"/>
    <d v="2021-07-28T00:00:00"/>
    <d v="1899-12-30T10:30:00"/>
    <d v="2021-08-04T00:00:00"/>
    <d v="1899-12-30T23:59:00"/>
    <x v="1"/>
    <x v="216"/>
    <d v="2021-12-17T00:00:00"/>
    <d v="2021-09-06T00:00:00"/>
    <d v="2021-12-17T00:00:00"/>
    <d v="2021-08-11T00:00:00"/>
    <d v="2021-08-13T00:00:00"/>
    <n v="840"/>
    <x v="11"/>
    <s v="6 Keswick Grove _x000a_Stafford _x000a_ST17 9QX"/>
    <m/>
    <s v="Lot 2"/>
    <m/>
    <m/>
    <m/>
    <n v="4"/>
    <d v="2021-08-13T00:00:00"/>
    <d v="2021-09-06T00:00:00"/>
    <d v="2021-12-17T00:00:00"/>
    <n v="20"/>
    <m/>
    <m/>
    <s v="Yes"/>
    <s v="Yes"/>
    <s v="Yes"/>
    <s v="N/A"/>
    <s v="Yes "/>
  </r>
  <r>
    <x v="0"/>
    <s v="525"/>
    <d v="2021-07-28T00:00:00"/>
    <s v="Nikita Egan-Shaw"/>
    <s v="South Staffs"/>
    <s v="South Staffs"/>
    <s v="AL"/>
    <x v="365"/>
    <x v="11"/>
    <s v="Lot 3"/>
    <s v="Procedure: Standard _x000a_Location: South Staffs_x000a_Pattern: 5x3 hours per week_x000a_Total: 570 Hours"/>
    <d v="2021-07-28T00:00:00"/>
    <d v="1899-12-30T10:50:00"/>
    <d v="2021-08-04T00:00:00"/>
    <d v="1899-12-30T23:59:00"/>
    <x v="1"/>
    <x v="216"/>
    <d v="2022-07-21T00:00:00"/>
    <d v="2021-09-06T00:00:00"/>
    <d v="2022-07-21T00:00:00"/>
    <d v="2021-08-10T00:00:00"/>
    <d v="2021-08-20T00:00:00"/>
    <n v="28950"/>
    <x v="23"/>
    <s v="15 Pike Way_x000a_North Weald _x000a_Epping _x000a_Essex _x000a_CM16 6BL"/>
    <m/>
    <s v="Lot 3 "/>
    <m/>
    <m/>
    <m/>
    <n v="3"/>
    <d v="2021-08-20T00:00:00"/>
    <d v="2021-09-06T00:00:00"/>
    <d v="2022-07-21T00:00:00"/>
    <n v="50"/>
    <m/>
    <m/>
    <s v="Yes"/>
    <s v="Yes"/>
    <s v="Yes"/>
    <s v="N/A"/>
    <s v="Yes "/>
  </r>
  <r>
    <x v="0"/>
    <s v="526"/>
    <d v="2021-07-28T00:00:00"/>
    <s v="Elizabeth Dunne"/>
    <s v="Stafford"/>
    <s v="Stafford"/>
    <s v="AL"/>
    <x v="366"/>
    <x v="11"/>
    <s v="Lot 3"/>
    <s v="Procedure: Standard _x000a_Location: Stafford_x000a_Pattern: 2x2 hours per week_x000a_Total: 128 Hours"/>
    <d v="2021-07-28T00:00:00"/>
    <d v="1899-12-30T11:30:00"/>
    <d v="2021-08-04T00:00:00"/>
    <d v="1899-12-30T23:59:00"/>
    <x v="1"/>
    <x v="216"/>
    <d v="2022-05-28T00:00:00"/>
    <d v="2021-09-06T00:00:00"/>
    <d v="2022-05-28T00:00:00"/>
    <d v="2021-08-11T00:00:00"/>
    <d v="2021-08-13T00:00:00"/>
    <n v="6400"/>
    <x v="4"/>
    <s v="11 Ferndell Close _x000a_Cannock _x000a_Staffs _x000a_WS11 1HR"/>
    <m/>
    <s v="Lot 3 "/>
    <m/>
    <m/>
    <m/>
    <n v="3"/>
    <d v="2021-08-13T00:00:00"/>
    <d v="2021-09-06T00:00:00"/>
    <d v="2022-05-28T00:00:00"/>
    <n v="50"/>
    <m/>
    <m/>
    <s v="Yes"/>
    <s v="Yes"/>
    <s v="Yes"/>
    <s v="N/A"/>
    <s v="Yes "/>
  </r>
  <r>
    <x v="0"/>
    <s v="527"/>
    <d v="2021-07-29T00:00:00"/>
    <s v="Nikita Egan-Shaw"/>
    <s v="South Staffs"/>
    <s v="South Staffs"/>
    <s v="AL"/>
    <x v="365"/>
    <x v="11"/>
    <s v="Lot 3"/>
    <s v="Procedure: Standard _x000a_Location: South Staffs_x000a_Pattern: 1x1 hours per week_x000a_Total: 38 Hours"/>
    <d v="2021-07-29T00:00:00"/>
    <m/>
    <d v="2021-08-05T00:00:00"/>
    <d v="1899-12-30T23:59:00"/>
    <x v="0"/>
    <x v="79"/>
    <m/>
    <m/>
    <m/>
    <m/>
    <m/>
    <m/>
    <x v="0"/>
    <m/>
    <m/>
    <m/>
    <m/>
    <m/>
    <m/>
    <m/>
    <m/>
    <m/>
    <m/>
    <m/>
    <m/>
    <m/>
    <m/>
    <m/>
    <m/>
    <m/>
    <m/>
  </r>
  <r>
    <x v="0"/>
    <s v="528"/>
    <d v="2021-08-03T00:00:00"/>
    <s v="Hollie Morris"/>
    <s v="Lichfield"/>
    <s v="Lichfield"/>
    <s v="VA"/>
    <x v="367"/>
    <x v="11"/>
    <s v="Lot 3"/>
    <s v="Procedure: Standard _x000a_Location: Lichfield_x000a_Pattern: 1.5 hrs pd for 5 days pw_x000a_Total: 45 Hours"/>
    <d v="2021-08-03T00:00:00"/>
    <d v="1899-12-30T16:00:00"/>
    <d v="2021-08-10T00:00:00"/>
    <d v="1899-12-30T23:59:00"/>
    <x v="1"/>
    <x v="216"/>
    <d v="2021-10-08T00:00:00"/>
    <d v="2021-09-06T00:00:00"/>
    <d v="2021-10-08T00:00:00"/>
    <d v="2021-08-18T00:00:00"/>
    <d v="2021-08-19T00:00:00"/>
    <n v="2160"/>
    <x v="4"/>
    <s v="11 Ferndell Close _x000a_Cannock _x000a_Staffs _x000a_WS11 1HR"/>
    <s v="N/A"/>
    <s v="Lot 3"/>
    <m/>
    <m/>
    <s v="Yes"/>
    <n v="4"/>
    <d v="2021-08-19T00:00:00"/>
    <d v="2021-09-06T00:00:00"/>
    <d v="2021-10-08T00:00:00"/>
    <n v="48"/>
    <s v="Ext 1 09/10/21 to 17/12/21_x000a_£3240_x000a_Ext 2 04/01/22 to 18/02/22_x000a_£3360.00_x000a_Ext 3 28/02/22 to 08/04/22_x000a_£2880.00"/>
    <m/>
    <s v="Yes"/>
    <s v="Yes"/>
    <s v="Yes"/>
    <s v="N/A"/>
    <s v="Yes"/>
  </r>
  <r>
    <x v="0"/>
    <n v="529"/>
    <d v="2021-08-03T00:00:00"/>
    <s v="Hollie Morris"/>
    <s v="Lichfield"/>
    <s v="Lichfield"/>
    <s v="VA"/>
    <x v="368"/>
    <x v="11"/>
    <s v="Lot 3"/>
    <s v="Procedure: Standard _x000a_Location: Lichfield_x000a_Pattern: 1.5 hrs pd for 5 days pw_x000a_Total: 45 Hours"/>
    <d v="2021-08-05T00:00:00"/>
    <d v="1899-12-30T13:00:00"/>
    <d v="2021-08-12T00:00:00"/>
    <d v="1899-12-30T23:59:00"/>
    <x v="1"/>
    <x v="216"/>
    <d v="2021-10-08T00:00:00"/>
    <d v="2021-09-06T00:00:00"/>
    <d v="2021-10-08T00:00:00"/>
    <d v="2021-08-18T00:00:00"/>
    <d v="2021-08-19T00:00:00"/>
    <n v="2182.5"/>
    <x v="20"/>
    <s v="99 Trent Valley Road_x000a_Lichfield_x000a_WS13 6EZ"/>
    <m/>
    <s v="Lot 3 "/>
    <m/>
    <m/>
    <m/>
    <n v="5"/>
    <d v="2021-08-20T00:00:00"/>
    <d v="2021-09-06T00:00:00"/>
    <d v="2021-10-08T00:00:00"/>
    <n v="48.5"/>
    <s v="Ext 1 09/10/21 to 17/12/21_x000a_£3273.75_x000a_Ext 2 04/01/22 to 18/02/22_x000a_£3395.00_x000a_Ext 3 28/02/22 to 08/04/22_x000a_£2910.00."/>
    <m/>
    <s v="Yes"/>
    <s v="Yes"/>
    <s v="Yes"/>
    <s v="N/A"/>
    <s v="Yes"/>
  </r>
  <r>
    <x v="0"/>
    <s v="530"/>
    <d v="2021-08-09T00:00:00"/>
    <s v="Nikita Egan-Shaw"/>
    <s v="South Staffs"/>
    <s v="South Staffs"/>
    <s v="AL"/>
    <x v="365"/>
    <x v="11"/>
    <s v="Lot 3"/>
    <s v="Procedure: Standard _x000a_Location: South Staffs_x000a_Pattern: 1x1 hours per week_x000a_Total: 38 Hours"/>
    <d v="2021-08-09T00:00:00"/>
    <d v="1899-12-30T12:53:00"/>
    <d v="2021-08-16T00:00:00"/>
    <d v="1899-12-30T23:59:00"/>
    <x v="0"/>
    <x v="227"/>
    <m/>
    <m/>
    <m/>
    <m/>
    <m/>
    <m/>
    <x v="0"/>
    <m/>
    <m/>
    <m/>
    <m/>
    <m/>
    <m/>
    <m/>
    <m/>
    <m/>
    <m/>
    <m/>
    <m/>
    <m/>
    <m/>
    <m/>
    <m/>
    <m/>
    <m/>
  </r>
  <r>
    <x v="0"/>
    <s v="531"/>
    <d v="2021-08-11T00:00:00"/>
    <s v="Nikita Egan-Shaw"/>
    <s v="South Staffs"/>
    <s v="South Staffs"/>
    <s v="AL"/>
    <x v="365"/>
    <x v="11"/>
    <s v="Lot 2"/>
    <s v="Procedure: Standard _x000a_Location: South Staffs_x000a_Pattern: 1x1 hours per week_x000a_Total: 38 Hours"/>
    <d v="2021-08-11T00:00:00"/>
    <d v="1899-12-30T11:10:00"/>
    <d v="2021-08-18T00:00:00"/>
    <d v="1899-12-30T23:59:00"/>
    <x v="0"/>
    <x v="228"/>
    <m/>
    <m/>
    <m/>
    <m/>
    <m/>
    <m/>
    <x v="0"/>
    <m/>
    <m/>
    <m/>
    <m/>
    <m/>
    <m/>
    <m/>
    <m/>
    <m/>
    <m/>
    <m/>
    <m/>
    <m/>
    <m/>
    <m/>
    <m/>
    <m/>
    <m/>
  </r>
  <r>
    <x v="0"/>
    <s v="532"/>
    <d v="2021-08-11T00:00:00"/>
    <s v="Nikita Egan-Shaw"/>
    <s v="South Staffs"/>
    <s v="South Staffs"/>
    <s v="AL"/>
    <x v="365"/>
    <x v="11"/>
    <s v="Lot 4"/>
    <s v="Procedure: Standard _x000a_Location: South Staffs_x000a_Pattern: 1x1 hours per week_x000a_Total: 38 Hours"/>
    <d v="2021-08-11T00:00:00"/>
    <d v="1899-12-30T11:17:00"/>
    <d v="2021-08-18T00:00:00"/>
    <d v="1899-12-30T23:59:00"/>
    <x v="0"/>
    <x v="80"/>
    <m/>
    <m/>
    <m/>
    <m/>
    <m/>
    <m/>
    <x v="0"/>
    <m/>
    <m/>
    <m/>
    <m/>
    <m/>
    <m/>
    <m/>
    <m/>
    <m/>
    <m/>
    <m/>
    <m/>
    <m/>
    <m/>
    <m/>
    <m/>
    <m/>
    <m/>
  </r>
  <r>
    <x v="0"/>
    <s v="533"/>
    <d v="2021-08-19T00:00:00"/>
    <s v="Amy Challinor"/>
    <s v="Rugeley"/>
    <s v="Rugeley"/>
    <s v="AL"/>
    <x v="369"/>
    <x v="11"/>
    <s v="Lot 2"/>
    <s v="Procedure: Short_x000a_Location: Rugeley_x000a_Pattern: 3x1 hours per week_x000a_Total: 42 Hours"/>
    <d v="2021-08-20T00:00:00"/>
    <d v="1899-12-30T08:23:00"/>
    <d v="2021-08-25T00:00:00"/>
    <d v="1899-12-30T23:59:00"/>
    <x v="0"/>
    <x v="79"/>
    <m/>
    <m/>
    <m/>
    <m/>
    <m/>
    <m/>
    <x v="0"/>
    <m/>
    <m/>
    <m/>
    <m/>
    <m/>
    <m/>
    <m/>
    <m/>
    <m/>
    <m/>
    <m/>
    <m/>
    <m/>
    <m/>
    <m/>
    <m/>
    <m/>
    <m/>
  </r>
  <r>
    <x v="0"/>
    <s v="534"/>
    <d v="2021-08-27T00:00:00"/>
    <s v="Amy Challinor"/>
    <s v="Rugeley"/>
    <s v="Rugeley"/>
    <s v="AL"/>
    <x v="369"/>
    <x v="12"/>
    <s v="Lot 2"/>
    <s v="Procedure: Standard_x000a_Location: Rugeley_x000a_Pattern: 3x1 hours per week_x000a_Total: 39 Hours"/>
    <d v="2021-08-27T00:00:00"/>
    <d v="1899-12-30T10:24:00"/>
    <d v="2021-09-03T00:00:00"/>
    <d v="1899-12-30T23:59:00"/>
    <x v="0"/>
    <x v="80"/>
    <m/>
    <m/>
    <m/>
    <m/>
    <m/>
    <m/>
    <x v="0"/>
    <m/>
    <m/>
    <m/>
    <m/>
    <m/>
    <m/>
    <m/>
    <m/>
    <m/>
    <m/>
    <m/>
    <m/>
    <m/>
    <m/>
    <m/>
    <m/>
    <m/>
    <m/>
  </r>
  <r>
    <x v="0"/>
    <s v="535"/>
    <d v="2021-09-03T00:00:00"/>
    <s v="Jane Wilshaw-Rhead"/>
    <s v="Lichfield"/>
    <s v="Burntwood"/>
    <s v="AL"/>
    <x v="370"/>
    <x v="12"/>
    <s v="Lot 3"/>
    <s v="Procedure: Emergency_x000a_Location: Lichfield_x000a_Pattern: 4x4 hours per week_x000a_Total: 1152 Hours"/>
    <d v="2021-09-03T00:00:00"/>
    <d v="1899-12-30T12:38:00"/>
    <d v="2021-09-06T00:00:00"/>
    <d v="1899-12-30T23:59:00"/>
    <x v="1"/>
    <x v="229"/>
    <d v="2023-06-23T00:00:00"/>
    <d v="2021-09-13T00:00:00"/>
    <d v="2023-06-23T00:00:00"/>
    <d v="2021-09-09T00:00:00"/>
    <d v="2021-09-09T00:00:00"/>
    <n v="57600"/>
    <x v="4"/>
    <s v="11 Ferndell Close _x000a_Cannock _x000a_Staffs _x000a_WS11 1HR"/>
    <s v="N/A"/>
    <s v="Lot 3"/>
    <m/>
    <m/>
    <s v="Yes"/>
    <n v="3"/>
    <d v="2021-09-09T00:00:00"/>
    <d v="2021-09-13T00:00:00"/>
    <d v="2023-06-23T00:00:00"/>
    <n v="50"/>
    <m/>
    <m/>
    <s v="Yes"/>
    <s v="Yes"/>
    <s v="Yes"/>
    <s v="Yes"/>
    <s v="Yes"/>
  </r>
  <r>
    <x v="5"/>
    <s v="536"/>
    <d v="2021-09-03T00:00:00"/>
    <s v="Helen Smith"/>
    <s v="Stafford"/>
    <s v="Tittensor"/>
    <s v="AL"/>
    <x v="371"/>
    <x v="12"/>
    <s v="Lot 3"/>
    <s v="Procedure: Short_x000a_Location: Stafford_x000a_Pattern: 3x2 hours per week_x000a_Total: 216 Hours "/>
    <d v="2021-09-03T00:00:00"/>
    <d v="1899-12-30T12:03:00"/>
    <d v="2021-09-08T00:00:00"/>
    <d v="1899-12-30T23:59:00"/>
    <x v="1"/>
    <x v="230"/>
    <d v="2022-05-27T00:00:00"/>
    <d v="2021-09-15T00:00:00"/>
    <d v="2022-05-27T00:00:00"/>
    <d v="2021-09-10T00:00:00"/>
    <d v="2021-09-10T00:00:00"/>
    <n v="8928"/>
    <x v="4"/>
    <s v="11 Ferndell Close _x000a_Cannock _x000a_Staffs _x000a_WS11 1HR"/>
    <s v="N/A"/>
    <s v="Lot 3"/>
    <m/>
    <m/>
    <s v="Yes"/>
    <n v="3"/>
    <d v="2021-09-10T00:00:00"/>
    <d v="2021-09-15T00:00:00"/>
    <d v="2022-05-27T00:00:00"/>
    <n v="48"/>
    <m/>
    <m/>
    <s v="Yes"/>
    <s v="Yes"/>
    <s v="Yes"/>
    <s v="N/A"/>
    <s v="Yes"/>
  </r>
  <r>
    <x v="0"/>
    <s v="537"/>
    <d v="2021-09-06T00:00:00"/>
    <s v="Amy Challinor"/>
    <s v="Rugeley"/>
    <s v="Rugeley"/>
    <s v="AL"/>
    <x v="369"/>
    <x v="12"/>
    <s v="Lot 2"/>
    <s v="Procedure: Standard_x000a_Location: Rugeley_x000a_Pattern: 3x1 hours per week_x000a_Total: 36 Hours"/>
    <d v="2021-09-06T00:00:00"/>
    <d v="1899-12-30T13:21:00"/>
    <d v="2021-09-13T00:00:00"/>
    <d v="1899-12-30T23:59:00"/>
    <x v="0"/>
    <x v="79"/>
    <m/>
    <m/>
    <m/>
    <m/>
    <m/>
    <m/>
    <x v="0"/>
    <m/>
    <m/>
    <m/>
    <m/>
    <m/>
    <m/>
    <m/>
    <m/>
    <m/>
    <m/>
    <m/>
    <m/>
    <m/>
    <m/>
    <m/>
    <m/>
    <m/>
    <m/>
  </r>
  <r>
    <x v="5"/>
    <s v="538"/>
    <d v="2021-09-08T00:00:00"/>
    <s v="Keith Mellor"/>
    <s v="Madeley"/>
    <s v="Newcastle Under Lyme"/>
    <s v="AL"/>
    <x v="372"/>
    <x v="12"/>
    <s v="Lot 3"/>
    <s v="Procedure: Standard_x000a_Location: Newcastle _x000a_Pattern: 5x2 hours per week_x000a_Total: 110 Hours"/>
    <d v="2021-09-09T00:00:00"/>
    <d v="1899-12-30T10:06:00"/>
    <d v="2021-09-16T00:00:00"/>
    <d v="1899-12-30T23:59:00"/>
    <x v="1"/>
    <x v="231"/>
    <d v="2021-12-17T00:00:00"/>
    <d v="2021-09-27T00:00:00"/>
    <d v="2021-12-17T00:00:00"/>
    <d v="2021-09-21T00:00:00"/>
    <d v="2021-09-21T00:00:00"/>
    <n v="5500"/>
    <x v="3"/>
    <s v="Dean Row Court  _x000a_Summerfields Village Centre _x000a_Dean Row Road  _x000a_Wilmslow _x000a_SK9 2TB"/>
    <n v="235030744"/>
    <s v="Lot 3"/>
    <m/>
    <m/>
    <s v="Yes"/>
    <n v="1"/>
    <d v="2021-09-21T00:00:00"/>
    <d v="2021-09-27T00:00:00"/>
    <d v="2021-12-17T00:00:00"/>
    <n v="50"/>
    <s v="Ext 1 18/12/2021 to 08/04/2022 £6,500.00_x000a_Ext 2 25/04/2022 to 24/06/2022_x000a_£4,000.00"/>
    <m/>
    <s v="Yes"/>
    <s v="Yes"/>
    <s v="Yes "/>
    <s v="N/A"/>
    <s v="Yes"/>
  </r>
  <r>
    <x v="0"/>
    <s v="539"/>
    <d v="2021-09-09T00:00:00"/>
    <s v="Elizabeth Dunne"/>
    <s v="Stafford"/>
    <s v="Stafford"/>
    <s v="AL"/>
    <x v="373"/>
    <x v="12"/>
    <s v="Lot 3"/>
    <s v="Procedure: Direct_x000a_Location: Stafford_x000a_Pattern: Varied_x000a_Total: 272"/>
    <s v="Direct Award "/>
    <s v="N/A"/>
    <s v="N/A"/>
    <s v="N/A"/>
    <x v="1"/>
    <x v="229"/>
    <d v="2022-04-08T00:00:00"/>
    <d v="2021-09-06T00:00:00"/>
    <d v="2022-04-08T00:00:00"/>
    <d v="2021-09-09T00:00:00"/>
    <d v="2021-09-20T00:00:00"/>
    <n v="17288"/>
    <x v="20"/>
    <s v="99 Trent Valley Road_x000a_Lichfield_x000a_WS13 6EZ"/>
    <s v="N/A"/>
    <s v="Lot 3"/>
    <m/>
    <m/>
    <s v="Yes"/>
    <s v="N/A"/>
    <d v="2021-09-21T00:00:00"/>
    <d v="2021-09-06T00:00:00"/>
    <d v="2022-04-08T00:00:00"/>
    <n v="60"/>
    <m/>
    <m/>
    <s v="Yes"/>
    <s v="Yes"/>
    <s v="Yes "/>
    <s v="N/A"/>
    <s v="Yes"/>
  </r>
  <r>
    <x v="0"/>
    <s v="540"/>
    <d v="2021-09-09T00:00:00"/>
    <s v="Julia Magness"/>
    <s v="Tamworth"/>
    <s v="Tamworth"/>
    <s v="AL"/>
    <x v="374"/>
    <x v="12"/>
    <s v="Lot 3"/>
    <s v="Procedure: Standard_x000a_Location: Tamworth _x000a_Pattern: 5x1.5 hours per week_x000a_Total: 82.5 Hours"/>
    <d v="2021-09-10T00:00:00"/>
    <d v="1899-12-30T10:06:00"/>
    <d v="2021-09-17T00:00:00"/>
    <d v="1899-12-30T23:59:00"/>
    <x v="1"/>
    <x v="231"/>
    <d v="2021-12-17T00:00:00"/>
    <d v="2021-09-27T00:00:00"/>
    <d v="2021-12-17T00:00:00"/>
    <d v="2021-09-21T00:00:00"/>
    <d v="2021-09-21T00:00:00"/>
    <n v="4042.5"/>
    <x v="4"/>
    <s v="11 Ferndell Close _x000a_Cannock _x000a_Staffs _x000a_WS11 1HR"/>
    <s v="N/A"/>
    <s v="Lot 3"/>
    <m/>
    <m/>
    <s v="Yes"/>
    <n v="2"/>
    <d v="2021-09-21T00:00:00"/>
    <d v="2021-09-27T00:00:00"/>
    <d v="2021-12-17T00:00:00"/>
    <n v="49"/>
    <m/>
    <s v="Terminated 21/01/2022"/>
    <s v="Yes"/>
    <s v="Yes"/>
    <s v="Yes "/>
    <s v="N/A"/>
    <s v="Yes"/>
  </r>
  <r>
    <x v="5"/>
    <s v="541"/>
    <d v="2021-09-10T00:00:00"/>
    <s v="Jackie Taylor"/>
    <s v="Lichfield"/>
    <s v="Lichfield"/>
    <s v="AL"/>
    <x v="375"/>
    <x v="12"/>
    <s v="Lot 3"/>
    <s v="Procedure: Short_x000a_Location: Lichfield_x000a_Pattern: 5x1 hours per week_x000a_Total: 55 Hours "/>
    <d v="2021-09-10T00:00:00"/>
    <d v="1899-12-30T13:54:00"/>
    <d v="2021-09-15T00:00:00"/>
    <d v="1899-12-30T23:59:00"/>
    <x v="1"/>
    <x v="231"/>
    <d v="2021-12-17T00:00:00"/>
    <d v="2021-09-27T00:00:00"/>
    <d v="2021-12-17T00:00:00"/>
    <d v="2021-09-23T00:00:00"/>
    <d v="2021-09-23T00:00:00"/>
    <n v="2640"/>
    <x v="4"/>
    <s v="11 Ferndell Close _x000a_Cannock _x000a_Staffs _x000a_WS11 1HR"/>
    <s v="N/A"/>
    <s v="Lot 3"/>
    <m/>
    <m/>
    <s v="Yes"/>
    <n v="2"/>
    <d v="2021-09-23T00:00:00"/>
    <d v="2021-09-27T00:00:00"/>
    <d v="2021-12-17T00:00:00"/>
    <n v="48"/>
    <s v="Ext 2 28/02/2022 to 27/05/2022 £5,184.00"/>
    <s v="V1 22/11/2021 to 17/12/2021 £1,920.00"/>
    <s v="Yes"/>
    <s v="Yes"/>
    <s v="Yes "/>
    <s v="N/A"/>
    <s v="Yes"/>
  </r>
  <r>
    <x v="0"/>
    <s v="542"/>
    <d v="2021-09-10T00:00:00"/>
    <s v="Julie Holmes"/>
    <s v="Moorlands"/>
    <s v="Moorlands"/>
    <s v="AL"/>
    <x v="376"/>
    <x v="12"/>
    <s v="Lot 3"/>
    <s v="Procedure: Standard_x000a_Location: Moorlands_x000a_Pattern: 5x1.5 hours per week_x000a_Total: 82.5 Hours"/>
    <d v="2021-09-13T00:00:00"/>
    <d v="1899-12-30T08:40:00"/>
    <d v="2021-09-20T00:00:00"/>
    <d v="1899-12-30T23:59:00"/>
    <x v="1"/>
    <x v="231"/>
    <d v="2021-12-17T00:00:00"/>
    <d v="2021-09-27T00:00:00"/>
    <d v="2021-12-17T00:00:00"/>
    <d v="2021-09-23T00:00:00"/>
    <d v="2021-09-23T00:00:00"/>
    <n v="4083.75"/>
    <x v="16"/>
    <s v="South Park Studios _x000a_88 Peterborough Road _x000a_London _x000a_SW6 3HH"/>
    <n v="223617075"/>
    <s v="Lot 3"/>
    <m/>
    <m/>
    <s v="Yes"/>
    <n v="2"/>
    <d v="2021-09-23T00:00:00"/>
    <d v="2021-09-27T00:00:00"/>
    <d v="2021-12-17T00:00:00"/>
    <n v="49.5"/>
    <m/>
    <s v="Terminated by AL 03/03/2022"/>
    <s v="Yes"/>
    <s v="Yes"/>
    <s v="Yes "/>
    <s v="N/A"/>
    <s v="Yes"/>
  </r>
  <r>
    <x v="5"/>
    <s v="543"/>
    <d v="2021-09-13T00:00:00"/>
    <s v="Jackie Taylor"/>
    <s v="Lichfield"/>
    <s v="Burntwood"/>
    <s v="AL"/>
    <x v="377"/>
    <x v="12"/>
    <s v="Lot 3"/>
    <s v="Procedure: Short_x000a_Location: Lichfield_x000a_Pattern: 2x1.5 hours per week_x000a_Total: 33 Hours "/>
    <d v="2021-09-13T00:00:00"/>
    <d v="1899-12-30T12:12:00"/>
    <d v="2021-09-16T00:00:00"/>
    <d v="1899-12-30T23:59:00"/>
    <x v="1"/>
    <x v="231"/>
    <d v="2021-12-17T00:00:00"/>
    <d v="2021-09-27T00:00:00"/>
    <d v="2021-12-17T00:00:00"/>
    <d v="2021-09-23T00:00:00"/>
    <d v="2021-09-23T00:00:00"/>
    <n v="1584"/>
    <x v="4"/>
    <s v="11 Ferndell Close _x000a_Cannock _x000a_Staffs _x000a_WS11 1HR"/>
    <s v="N/A"/>
    <s v="Lot 3"/>
    <m/>
    <m/>
    <s v="Yes"/>
    <n v="2"/>
    <d v="2021-09-23T00:00:00"/>
    <d v="2021-09-27T00:00:00"/>
    <d v="2021-12-17T00:00:00"/>
    <n v="48"/>
    <s v="Ext1 04/01/2022 to 18/02/2022 £1,512.00_x000a_Ext2 28/02/2022 to 08/04/2022_x000a_£1296.00"/>
    <s v="V1 22/11/2021 to 17/12/2021 £288.00"/>
    <s v="Yes"/>
    <s v="Yes"/>
    <s v="Yes "/>
    <s v="N/A"/>
    <s v="Yes"/>
  </r>
  <r>
    <x v="0"/>
    <s v="544"/>
    <d v="2021-09-14T00:00:00"/>
    <s v="Jennifer Wolfenden"/>
    <s v="Newcastle"/>
    <s v="Newcastle Under Lyme"/>
    <s v="AL"/>
    <x v="378"/>
    <x v="12"/>
    <s v="Lot 3"/>
    <s v="Procedure: Short_x000a_Location: Newcastle Under Lyme_x000a_Pattern: 5x1.5 hours per week_x000a_Total: 30 Hours "/>
    <d v="2021-09-14T00:00:00"/>
    <d v="1899-12-30T09:40:00"/>
    <d v="2021-09-17T00:00:00"/>
    <d v="1899-12-30T23:59:00"/>
    <x v="1"/>
    <x v="231"/>
    <d v="2021-10-22T00:00:00"/>
    <d v="2021-09-27T00:00:00"/>
    <d v="2021-10-22T00:00:00"/>
    <d v="2021-09-23T00:00:00"/>
    <d v="2021-09-23T00:00:00"/>
    <n v="1500"/>
    <x v="3"/>
    <s v="Dean Row Court  _x000a_Summerfields Village Centre _x000a_Dean Row Road  _x000a_Wilmslow _x000a_SK9 2TB"/>
    <n v="235030744"/>
    <s v="Lot 3"/>
    <m/>
    <m/>
    <s v="Yes"/>
    <n v="1"/>
    <d v="2021-09-23T00:00:00"/>
    <d v="2021-09-27T00:00:00"/>
    <d v="2021-10-22T00:00:00"/>
    <n v="50"/>
    <s v="Ext 3 28/02/2022 to 08/04/2022_x000a_£2250.00"/>
    <m/>
    <s v="Yes"/>
    <s v="Yes"/>
    <s v="Yes "/>
    <s v="Yes"/>
    <s v="Yes"/>
  </r>
  <r>
    <x v="1"/>
    <s v="545"/>
    <d v="2021-09-14T00:00:00"/>
    <s v="Sandra Bennett"/>
    <s v="East Staffs"/>
    <s v="Rugeley"/>
    <s v="AL"/>
    <x v="379"/>
    <x v="12"/>
    <s v="Lot 2"/>
    <s v="Procedure: Direct_x000a_Location: Rugeley_x000a_Pattern: 3x4 hours per week_x000a_Total: 440 Hours"/>
    <s v="Direct Award "/>
    <s v="N/A"/>
    <s v="N/A"/>
    <s v="N/A"/>
    <x v="1"/>
    <x v="232"/>
    <d v="2022-07-19T00:00:00"/>
    <d v="2021-09-20T00:00:00"/>
    <d v="2022-07-19T00:00:00"/>
    <d v="2021-09-15T00:00:00"/>
    <d v="2021-09-16T00:00:00"/>
    <n v="30250"/>
    <x v="24"/>
    <s v="Shooting Butts Centre _x000a_Penkridge Bank Road_x000a_Rugeley_x000a_WS15 2UB "/>
    <n v="223605362"/>
    <s v="Lot 2"/>
    <m/>
    <m/>
    <s v="Yes"/>
    <s v="N/A"/>
    <d v="2021-09-15T00:00:00"/>
    <d v="2021-09-20T00:00:00"/>
    <d v="2022-07-19T00:00:00"/>
    <n v="55"/>
    <m/>
    <m/>
    <s v="Yes"/>
    <s v="Yes"/>
    <s v="Yes"/>
    <s v="N/A"/>
    <s v="Yes"/>
  </r>
  <r>
    <x v="5"/>
    <s v="546"/>
    <d v="2021-09-15T00:00:00"/>
    <s v="Toni Colclough"/>
    <s v="Tamworth"/>
    <s v="Stonydelph"/>
    <s v="AL"/>
    <x v="380"/>
    <x v="12"/>
    <s v="Lot 3"/>
    <s v="Procedure: Short_x000a_Location: Tamworth_x000a_Pattern: 2x1.5 hours per week_x000a_Total: 33 Hours "/>
    <d v="2021-09-15T00:00:00"/>
    <d v="1899-12-30T10:12:00"/>
    <d v="2021-09-20T00:00:00"/>
    <d v="1899-12-30T23:59:00"/>
    <x v="1"/>
    <x v="231"/>
    <d v="2021-12-17T00:00:00"/>
    <d v="2021-09-27T00:00:00"/>
    <d v="2021-12-17T00:00:00"/>
    <d v="2021-09-23T00:00:00"/>
    <d v="2021-09-23T00:00:00"/>
    <n v="1650"/>
    <x v="3"/>
    <s v="Dean Row Court  _x000a_Summerfields Village Centre _x000a_Dean Row Road  _x000a_Wilmslow _x000a_SK9 2TB"/>
    <n v="235030744"/>
    <s v="Lot 3"/>
    <m/>
    <m/>
    <s v="Yes"/>
    <n v="1"/>
    <d v="2021-09-23T00:00:00"/>
    <d v="2021-09-27T00:00:00"/>
    <d v="2021-12-17T00:00:00"/>
    <n v="50"/>
    <m/>
    <s v="Terminated 29/10/2021"/>
    <s v="Yes"/>
    <s v="Yes"/>
    <s v="Yes"/>
    <s v="N/A"/>
    <s v="Yes"/>
  </r>
  <r>
    <x v="0"/>
    <s v="547"/>
    <d v="2021-09-15T00:00:00"/>
    <s v="Nikita Egan-Shaw"/>
    <s v="South Staffs"/>
    <s v="South Staffs"/>
    <s v="AL"/>
    <x v="381"/>
    <x v="12"/>
    <s v="Lot 3"/>
    <s v="Procedure: Direct_x000a_Location: South Staffs_x000a_Pattern: 1x1 hours per week_x000a_Total:  Hours"/>
    <s v="Direct Award "/>
    <s v="N/A"/>
    <s v="N/A"/>
    <s v="N/A"/>
    <x v="1"/>
    <x v="231"/>
    <d v="2022-07-20T00:00:00"/>
    <d v="2021-09-27T00:00:00"/>
    <d v="2022-07-20T00:00:00"/>
    <d v="2021-09-15T00:00:00"/>
    <d v="2021-09-17T00:00:00"/>
    <n v="1620"/>
    <x v="13"/>
    <s v="2 Ashmore Drive _x000a_Gnosall  _x000a_Staffordshire _x000a_ST20 0RP"/>
    <s v="N/A"/>
    <m/>
    <m/>
    <m/>
    <s v="Yes"/>
    <s v="N/A"/>
    <d v="2021-09-17T00:00:00"/>
    <d v="2021-09-27T00:00:00"/>
    <d v="2022-07-20T00:00:00"/>
    <n v="45"/>
    <m/>
    <m/>
    <s v="Yes"/>
    <s v="Yes"/>
    <s v="Yes"/>
    <s v="N/A"/>
    <s v="Yes"/>
  </r>
  <r>
    <x v="5"/>
    <n v="548"/>
    <d v="2021-09-16T00:00:00"/>
    <s v="Lynn Sheldon"/>
    <s v="Newcastle"/>
    <s v="Bradwell"/>
    <s v="VA"/>
    <x v="382"/>
    <x v="12"/>
    <s v="Lot 3"/>
    <s v="Procedure: Standard_x000a_Location: Bradwell_x000a_Pattern: 2 x 1.5 hrs pw_x000a_Total:  21 Hours"/>
    <d v="2021-09-16T00:00:00"/>
    <d v="1899-12-30T13:40:00"/>
    <d v="2021-09-23T00:00:00"/>
    <d v="1899-12-30T23:59:00"/>
    <x v="1"/>
    <x v="233"/>
    <d v="2021-12-21T00:00:00"/>
    <d v="2021-10-11T00:00:00"/>
    <d v="2021-12-21T00:00:00"/>
    <d v="2021-10-04T00:00:00"/>
    <d v="2021-10-05T00:00:00"/>
    <n v="1350"/>
    <x v="3"/>
    <s v="Dean Row Court  _x000a_Summerfields Village Centre _x000a_Dean Row Road  _x000a_Wilmslow _x000a_SK9 2TB"/>
    <n v="235030744"/>
    <s v="Lot 3"/>
    <m/>
    <m/>
    <s v="Yes"/>
    <n v="2"/>
    <d v="2021-10-05T00:00:00"/>
    <d v="2021-10-11T00:00:00"/>
    <d v="2021-12-21T00:00:00"/>
    <n v="50"/>
    <m/>
    <m/>
    <s v="Yes"/>
    <s v="Yes"/>
    <s v="Yes"/>
    <s v="N/A"/>
    <s v="Yes"/>
  </r>
  <r>
    <x v="5"/>
    <s v="549"/>
    <d v="2021-09-16T00:00:00"/>
    <s v="Bridget Thompson / Lisa Bullock"/>
    <s v="Uttoxeter"/>
    <s v="Uttoxeter"/>
    <s v="NT"/>
    <x v="383"/>
    <x v="12"/>
    <s v="Lot 3"/>
    <s v="Procedure: Short_x000a_Location: Uttoxeter_x000a_Pattern: 5 x 1.5 hrs pw_x000a_Total: 30 hours"/>
    <d v="2021-09-17T00:00:00"/>
    <d v="1899-12-30T12:00:00"/>
    <d v="2021-09-22T00:00:00"/>
    <d v="1899-12-30T23:59:00"/>
    <x v="1"/>
    <x v="234"/>
    <d v="2021-10-22T00:00:00"/>
    <d v="2021-10-06T00:00:00"/>
    <d v="2021-10-22T00:00:00"/>
    <s v="30.09.2021"/>
    <s v="30.09.2021"/>
    <n v="936"/>
    <x v="4"/>
    <s v="11 Ferndell Close _x000a_Cannock _x000a_Staffs _x000a_WS11 1HR"/>
    <s v="N/A"/>
    <s v="Lot 3"/>
    <m/>
    <m/>
    <s v="Yes"/>
    <n v="3"/>
    <s v="30.09.2021"/>
    <s v="06.10.2021"/>
    <s v="22.10.2021"/>
    <n v="48"/>
    <s v="Ext 1 23/10/21 to 17/12/21 for £2,520.00"/>
    <m/>
    <s v="Yes"/>
    <s v="Yes"/>
    <s v="Yes"/>
    <s v="N/A"/>
    <s v="Yes"/>
  </r>
  <r>
    <x v="5"/>
    <s v="550"/>
    <d v="2021-09-17T00:00:00"/>
    <s v="Jennifer Wolfenden"/>
    <s v="South Staffs"/>
    <s v="Perton"/>
    <s v="AL"/>
    <x v="384"/>
    <x v="12"/>
    <s v="Lot 3"/>
    <s v="Procedure: Standard_x000a_Location: Perton_x000a_Pattern: 3 x 2 hrs pw_x000a_Total: 186 Hours"/>
    <d v="2021-09-20T00:00:00"/>
    <d v="1899-12-30T09:50:00"/>
    <d v="2021-09-27T00:00:00"/>
    <d v="1899-12-30T23:59:00"/>
    <x v="1"/>
    <x v="235"/>
    <d v="2022-06-24T00:00:00"/>
    <d v="2021-10-04T00:00:00"/>
    <d v="2021-06-24T00:00:00"/>
    <d v="2021-09-30T00:00:00"/>
    <d v="2021-09-30T00:00:00"/>
    <n v="8554"/>
    <x v="29"/>
    <s v="111 Union House _x000a_New Union Street_x000a_Coventry_x000a_CV1 2NT"/>
    <s v="N/A"/>
    <s v="Lot 3"/>
    <m/>
    <m/>
    <s v="Yes"/>
    <n v="2"/>
    <d v="2021-09-30T00:00:00"/>
    <d v="2021-10-04T00:00:00"/>
    <d v="2022-06-24T00:00:00"/>
    <n v="47"/>
    <m/>
    <m/>
    <s v="Yes"/>
    <s v="Yes"/>
    <s v="Yes"/>
    <s v="N/A"/>
    <s v="Yes"/>
  </r>
  <r>
    <x v="5"/>
    <s v="551"/>
    <d v="2021-09-21T00:00:00"/>
    <s v="Toni Colclough"/>
    <s v="Staffs Moorlands"/>
    <s v="Cheadle"/>
    <s v="AL"/>
    <x v="385"/>
    <x v="12"/>
    <s v="Lot 3"/>
    <s v="Procedure: Short_x000a_Location: Cheadle_x000a_Pattern: 3 x 1.5 hrs pw_x000a_Total: 13.5 hours"/>
    <d v="2021-09-21T00:00:00"/>
    <d v="1899-12-30T15:37:00"/>
    <d v="2021-09-24T00:00:00"/>
    <d v="1899-12-30T23:59:00"/>
    <x v="1"/>
    <x v="235"/>
    <d v="2021-10-22T00:00:00"/>
    <d v="2021-10-06T00:00:00"/>
    <d v="2021-10-22T00:00:00"/>
    <d v="2021-10-04T00:00:00"/>
    <d v="2021-10-05T00:00:00"/>
    <n v="525"/>
    <x v="3"/>
    <s v="Dean Row Court  _x000a_Summerfields Village Centre _x000a_Dean Row Road  _x000a_Wilmslow _x000a_SK9 2TB"/>
    <n v="235030744"/>
    <s v="Lot 3 "/>
    <m/>
    <m/>
    <s v="Yes"/>
    <n v="4"/>
    <d v="2021-10-05T00:00:00"/>
    <d v="2021-10-06T00:00:00"/>
    <d v="2021-10-22T00:00:00"/>
    <n v="50"/>
    <s v="Ext 1 1/11/21 to 17/12/21_x000a_£1575.00"/>
    <m/>
    <s v="Yes"/>
    <s v="Yes"/>
    <s v="Yes"/>
    <s v="N/A"/>
    <s v="Yes"/>
  </r>
  <r>
    <x v="0"/>
    <s v="552"/>
    <d v="2021-09-23T00:00:00"/>
    <s v="Nikita Egan-Shaw"/>
    <s v="Staffordshire"/>
    <s v="Staffordshire"/>
    <s v="AL"/>
    <x v="386"/>
    <x v="12"/>
    <s v="Lot 3"/>
    <s v="Procedure: Standard_x000a_Location: Staffordshire_x000a_Pattern: 5 x 1 hrs pw_x000a_Total: 50 hours"/>
    <d v="2021-09-23T00:00:00"/>
    <d v="1899-12-30T13:05:00"/>
    <d v="2021-09-30T00:00:00"/>
    <d v="1899-12-30T23:59:00"/>
    <x v="1"/>
    <x v="233"/>
    <d v="2021-12-17T00:00:00"/>
    <d v="2021-10-21T00:00:00"/>
    <d v="2021-12-17T00:00:00"/>
    <d v="2021-10-15T00:00:00"/>
    <d v="2021-10-21T00:00:00"/>
    <n v="2115"/>
    <x v="29"/>
    <s v="111 Union House _x000a_New Union Street_x000a_Coventry_x000a_CV1 2NT"/>
    <s v="N/A"/>
    <s v="Lot 3"/>
    <m/>
    <m/>
    <s v="Yes"/>
    <n v="1"/>
    <d v="2021-10-21T00:00:00"/>
    <d v="2021-10-21T00:00:00"/>
    <d v="2021-12-17T00:00:00"/>
    <n v="47"/>
    <m/>
    <m/>
    <s v="Yes"/>
    <s v="Yes"/>
    <s v="Yes"/>
    <s v="N/A"/>
    <s v="Yes"/>
  </r>
  <r>
    <x v="5"/>
    <s v="553"/>
    <d v="2021-09-23T00:00:00"/>
    <s v="Jackie Taylor"/>
    <s v="Lichfield"/>
    <s v="Lichfield"/>
    <s v="AL"/>
    <x v="387"/>
    <x v="12"/>
    <s v="Lot 3"/>
    <s v="Procedure: Short_x000a_Location: Lichfield_x000a_Pattern: 3 x 1.5 hrs pw_x000a_Total: 45 hours"/>
    <d v="2021-09-24T00:00:00"/>
    <d v="1899-12-30T11:06:00"/>
    <d v="2021-09-29T00:00:00"/>
    <d v="1899-12-30T23:59:00"/>
    <x v="1"/>
    <x v="235"/>
    <d v="2021-12-17T00:00:00"/>
    <d v="2021-10-04T00:00:00"/>
    <d v="2021-12-17T00:00:00"/>
    <d v="2021-10-01T00:00:00"/>
    <d v="2021-10-04T00:00:00"/>
    <n v="2250"/>
    <x v="3"/>
    <s v="Dean Row Court  _x000a_Summerfields Village Centre _x000a_Dean Row Road  _x000a_Wilmslow _x000a_SK9 2TB"/>
    <n v="235030744"/>
    <s v="Lot 3 "/>
    <m/>
    <m/>
    <s v="Yes"/>
    <n v="3"/>
    <d v="2021-10-04T00:00:00"/>
    <d v="2021-10-04T00:00:00"/>
    <d v="2021-12-17T00:00:00"/>
    <n v="50"/>
    <s v="Ext 2 28/02/22 to 08/04/22 £1,350.00"/>
    <m/>
    <s v="Yes"/>
    <s v="Yes"/>
    <s v="Yes"/>
    <s v="N/A"/>
    <s v="Yes"/>
  </r>
  <r>
    <x v="5"/>
    <s v="554"/>
    <d v="2021-09-27T00:00:00"/>
    <s v="Julie Vine"/>
    <s v="South Staffs"/>
    <s v="South Staffs"/>
    <s v="AL"/>
    <x v="388"/>
    <x v="12"/>
    <s v="Lot 3"/>
    <s v="Procedure: Standard_x000a_Location: Staffordshire_x000a_Pattern: 2 x 1.5 hrs pw_x000a_Total: 33 hours"/>
    <d v="2021-09-27T00:00:00"/>
    <d v="1899-12-30T14:50:00"/>
    <d v="2021-10-04T00:00:00"/>
    <d v="1899-12-30T23:59:00"/>
    <x v="1"/>
    <x v="233"/>
    <d v="2021-12-17T00:00:00"/>
    <d v="2021-10-11T00:00:00"/>
    <d v="2021-12-17T00:00:00"/>
    <d v="2021-10-06T00:00:00"/>
    <d v="2021-10-07T00:00:00"/>
    <n v="1350"/>
    <x v="4"/>
    <s v="11 Ferndell Close _x000a_Cannock _x000a_Staffs _x000a_WS11 1HR"/>
    <s v="N/A"/>
    <s v="Lot 3 "/>
    <m/>
    <m/>
    <s v="Yes"/>
    <n v="1"/>
    <d v="2021-10-07T00:00:00"/>
    <d v="2021-10-11T00:00:00"/>
    <d v="2021-12-17T00:00:00"/>
    <n v="50"/>
    <m/>
    <m/>
    <s v="Yes"/>
    <s v="Yes"/>
    <s v="Yes"/>
    <s v="N/A"/>
    <s v="Yes"/>
  </r>
  <r>
    <x v="5"/>
    <s v="555"/>
    <d v="2021-09-28T00:00:00"/>
    <s v="Helen Smith"/>
    <s v="Stafford"/>
    <s v="Stafford"/>
    <s v="AL"/>
    <x v="389"/>
    <x v="12"/>
    <s v="Lot 3"/>
    <s v="Procedure: Standard_x000a_Location: Stafford_x000a_Pattern: 3 x 1.5 hrs pw_x000a_Total: 40.5 hours"/>
    <d v="2021-09-28T00:00:00"/>
    <d v="1899-12-30T13:48:00"/>
    <d v="2021-10-05T00:00:00"/>
    <d v="1899-12-30T23:59:00"/>
    <x v="1"/>
    <x v="233"/>
    <d v="2021-12-17T00:00:00"/>
    <d v="2021-10-11T00:00:00"/>
    <d v="2021-12-17T00:00:00"/>
    <d v="2021-10-08T00:00:00"/>
    <d v="2021-10-10T00:00:00"/>
    <n v="1964.25"/>
    <x v="20"/>
    <s v="99 Trent Valley Road_x000a_Lichfield_x000a_WS13 6EZ"/>
    <s v="N/A"/>
    <s v="Lot 3 "/>
    <m/>
    <m/>
    <s v="Yes"/>
    <n v="1"/>
    <d v="2021-10-11T00:00:00"/>
    <d v="2021-10-11T00:00:00"/>
    <d v="2021-12-17T00:00:00"/>
    <n v="48.5"/>
    <s v="Ext 2 31/01/2022 to 08/04/2022_x000a_£2619.00"/>
    <m/>
    <s v="Yes"/>
    <s v="Yes"/>
    <s v="Yes"/>
    <s v="N/A"/>
    <s v="Yes"/>
  </r>
  <r>
    <x v="1"/>
    <s v="556"/>
    <d v="2021-09-30T00:00:00"/>
    <s v="Claire Butters"/>
    <s v="Newcastle Under Lyme"/>
    <s v="Newcastle Under Lyme"/>
    <s v="AL"/>
    <x v="390"/>
    <x v="12"/>
    <s v="Lot 2"/>
    <s v="Procedure: Direct_x000a_Location: _x000a_Pattern: hours per week_x000a_Total:  Hours"/>
    <s v="Direct Award "/>
    <s v="N/A"/>
    <s v="N/A"/>
    <s v="N/A"/>
    <x v="1"/>
    <x v="236"/>
    <d v="2021-10-22T00:00:00"/>
    <d v="2021-10-01T00:00:00"/>
    <d v="2021-10-22T00:00:00"/>
    <d v="2021-10-20T00:00:00"/>
    <d v="2021-10-26T00:00:00"/>
    <n v="2160"/>
    <x v="28"/>
    <s v="Stop Gap_x000a_Unit 1_x000a_Brindley Court_x000a_Dalewood Rd_x000a_Chesterton_x000a_ST5 9QA"/>
    <n v="0"/>
    <m/>
    <m/>
    <m/>
    <s v="Yes"/>
    <s v="N/A"/>
    <d v="2021-10-19T00:00:00"/>
    <d v="2021-10-01T00:00:00"/>
    <d v="2021-10-22T00:00:00"/>
    <n v="60"/>
    <s v="Ext 1 23/10/21 to 17/12/21 for £10,500.00"/>
    <m/>
    <s v="Yes"/>
    <s v="Yes"/>
    <s v="Yes"/>
    <s v="N/A"/>
    <s v="Yes"/>
  </r>
  <r>
    <x v="5"/>
    <s v="557"/>
    <d v="2021-09-30T00:00:00"/>
    <s v="Lynn Sheldon"/>
    <s v="Chesterton"/>
    <s v="Newcastle Under Lyme"/>
    <s v="AL"/>
    <x v="391"/>
    <x v="12"/>
    <s v="Lot 3"/>
    <s v="Procedure: Standard_x000a_Location: Newcastle-Under-Lyme_x000a_Pattern: 1 x 1.5 hrs pw_x000a_Total: 12 hours"/>
    <d v="2021-09-30T00:00:00"/>
    <d v="1899-12-30T10:19:00"/>
    <d v="2021-10-07T00:00:00"/>
    <d v="1899-12-30T23:59:00"/>
    <x v="1"/>
    <x v="237"/>
    <d v="2021-12-17T00:00:00"/>
    <d v="2021-10-18T00:00:00"/>
    <d v="2021-12-17T00:00:00"/>
    <d v="2021-10-12T00:00:00"/>
    <d v="2021-10-13T00:00:00"/>
    <n v="657.6"/>
    <x v="30"/>
    <s v="9 Gaunt Street_x000a_Leek_x000a_ST13 8EB"/>
    <s v="N/A"/>
    <s v="Lot 3"/>
    <m/>
    <m/>
    <s v="Yes"/>
    <n v="2"/>
    <d v="2021-10-13T00:00:00"/>
    <d v="2021-10-18T00:00:00"/>
    <d v="2021-12-17T00:00:00"/>
    <n v="54.8"/>
    <s v="Ext1 18/12/21 to 18/02/22_x000a_£1,150.80"/>
    <m/>
    <s v="Yes"/>
    <s v="Yes"/>
    <s v="Yes"/>
    <s v="N/A"/>
    <s v="Yes"/>
  </r>
  <r>
    <x v="5"/>
    <s v="558"/>
    <d v="2021-09-30T00:00:00"/>
    <s v="Lynn Sheldon"/>
    <s v="Mow Cop Kidsgrove"/>
    <s v="Newcastle Under Lyme"/>
    <s v="AL"/>
    <x v="392"/>
    <x v="12"/>
    <s v="Lot 3"/>
    <s v="Procedure: Standard_x000a_Location: Newcastle-Under-Lyme_x000a_Pattern: 5 x 2 hrs pw_x000a_Total: 143 hours"/>
    <d v="2021-09-30T00:00:00"/>
    <d v="1899-12-30T11:50:00"/>
    <d v="2021-10-07T00:00:00"/>
    <d v="1899-12-30T23:59:00"/>
    <x v="1"/>
    <x v="237"/>
    <d v="2022-02-18T00:00:00"/>
    <d v="2021-02-18T00:00:00"/>
    <d v="2022-02-18T00:00:00"/>
    <d v="2021-10-12T00:00:00"/>
    <d v="2021-10-13T00:00:00"/>
    <n v="7836.4"/>
    <x v="30"/>
    <s v="9 Gaunt Street_x000a_Leek_x000a_ST13 8EB"/>
    <s v="N/A"/>
    <s v="Lot 3"/>
    <m/>
    <m/>
    <s v="Yes"/>
    <n v="3"/>
    <d v="2021-10-13T00:00:00"/>
    <d v="2021-10-18T00:00:00"/>
    <d v="2022-02-18T00:00:00"/>
    <n v="54.8"/>
    <s v="Ext 1 28/02/2022 to 08/04/2022_x000a_£"/>
    <m/>
    <s v="Yes"/>
    <s v="Yes"/>
    <s v="Yes"/>
    <s v="N/A"/>
    <s v="Yes"/>
  </r>
  <r>
    <x v="0"/>
    <s v="559"/>
    <d v="2021-10-05T00:00:00"/>
    <s v="Claire Gardner"/>
    <s v="Burton-upon-Trent"/>
    <s v="Burton-upon-Trent"/>
    <s v="AL"/>
    <x v="393"/>
    <x v="12"/>
    <s v="Lot 3"/>
    <s v="Procedure: Short_x000a_Location: Burton_x000a_Pattern: 5 x 1.5 hrs pw_x000a_Total: 45 hours"/>
    <d v="2021-10-05T00:00:00"/>
    <d v="1899-12-30T13:38:00"/>
    <d v="2021-10-08T00:00:00"/>
    <d v="1899-12-30T23:59:00"/>
    <x v="1"/>
    <x v="238"/>
    <d v="2021-12-17T00:00:00"/>
    <d v="2021-11-01T00:00:00"/>
    <d v="2021-12-17T00:00:00"/>
    <d v="2021-10-18T00:00:00"/>
    <d v="2021-10-18T00:00:00"/>
    <n v="2625"/>
    <x v="3"/>
    <s v="Dean Row Court  _x000a_Summerfields Village Centre _x000a_Dean Row Road  _x000a_Wilmslow _x000a_SK9 2TB"/>
    <n v="235030744"/>
    <s v="Lot 3 "/>
    <m/>
    <m/>
    <s v="Yes"/>
    <n v="3"/>
    <d v="2021-10-18T00:00:00"/>
    <d v="2021-11-01T00:00:00"/>
    <d v="2021-12-17T00:00:00"/>
    <n v="50"/>
    <s v="Ext1  18/12/2021-18/02/2022 £2625.00_x000a__x000a_Ext 2 19/02/2022 to 08/04/2022_x000a_£2250.00_x000a_"/>
    <m/>
    <s v="Yes"/>
    <s v="Yes"/>
    <s v="Yes"/>
    <s v="N/A"/>
    <s v="Yes"/>
  </r>
  <r>
    <x v="0"/>
    <s v="560"/>
    <d v="2021-10-07T00:00:00"/>
    <s v="Jane Wilshaw-Rhead"/>
    <s v="Cannock"/>
    <s v="Cannock"/>
    <s v="NT"/>
    <x v="394"/>
    <x v="12"/>
    <s v="Lot 3"/>
    <s v="Procedure: Short_x000a_Location: Canncok_x000a_Pattern: 5 x 1.5 hrs pw_x000a_Total: 60 hours"/>
    <d v="2021-10-08T00:00:00"/>
    <d v="1899-12-30T11:45:00"/>
    <d v="2021-10-13T00:00:00"/>
    <d v="1899-12-30T23:59:00"/>
    <x v="1"/>
    <x v="237"/>
    <d v="2021-12-17T00:00:00"/>
    <d v="2021-11-01T00:00:00"/>
    <d v="2021-12-17T00:00:00"/>
    <d v="2021-10-20T00:00:00"/>
    <d v="2021-10-20T00:00:00"/>
    <n v="2520"/>
    <x v="4"/>
    <s v="11 Ferndell Close _x000a_Cannock _x000a_Staffs _x000a_WS11 1HR"/>
    <s v="N/A"/>
    <s v="Lot 3"/>
    <m/>
    <m/>
    <s v="Yes"/>
    <n v="4"/>
    <d v="2021-10-20T00:00:00"/>
    <d v="2021-11-01T00:00:00"/>
    <d v="2021-12-17T00:00:00"/>
    <n v="48"/>
    <m/>
    <m/>
    <s v="Yes"/>
    <s v="Yes"/>
    <s v="Yes"/>
    <s v="N/A"/>
    <s v="Yes"/>
  </r>
  <r>
    <x v="0"/>
    <s v="561"/>
    <d v="2021-10-12T00:00:00"/>
    <s v="Ann Whorwood"/>
    <s v="Burton-upon-Trent"/>
    <s v="East Staffs"/>
    <s v="AL"/>
    <x v="395"/>
    <x v="12"/>
    <s v="Lot 3"/>
    <s v="Procedure: Direct_x000a_Location: Burton_x000a_Pattern: 1x5 hours per week_x000a_Total: 200 Hours"/>
    <s v="Direct Award "/>
    <s v="N/A"/>
    <s v="N/A"/>
    <s v="N/A"/>
    <x v="1"/>
    <x v="239"/>
    <d v="2022-07-20T00:00:00"/>
    <d v="2021-09-09T00:00:00"/>
    <d v="2022-07-20T00:00:00"/>
    <d v="2021-10-12T00:00:00"/>
    <d v="2021-10-14T00:00:00"/>
    <n v="5070"/>
    <x v="5"/>
    <s v="1 Greenvale Close  _x000a_Burton on Trent  _x000a_Staffordshire  _x000a_DE15 9HJ"/>
    <s v="N/A"/>
    <s v="Lot 3"/>
    <m/>
    <m/>
    <s v="Yes"/>
    <s v="N/A"/>
    <d v="2021-10-12T00:00:00"/>
    <d v="2021-09-09T00:00:00"/>
    <d v="2022-07-20T00:00:00"/>
    <n v="26"/>
    <m/>
    <m/>
    <s v="Yes"/>
    <s v="Yes"/>
    <s v="Yes"/>
    <s v="N/A"/>
    <s v="Yes"/>
  </r>
  <r>
    <x v="0"/>
    <s v="562"/>
    <d v="2021-10-13T00:00:00"/>
    <s v="Liz Dunne"/>
    <s v="Staffordshire"/>
    <s v="Stafford"/>
    <s v="AL"/>
    <x v="396"/>
    <x v="12"/>
    <s v="Lot 3"/>
    <s v="Procedure: Short_x000a_Location: Stafford_x000a_Pattern: 3 x 1.5 hrs pw_x000a_Total: 31.5 hours"/>
    <d v="2021-10-13T00:00:00"/>
    <d v="1899-12-30T15:42:00"/>
    <d v="2021-10-18T00:00:00"/>
    <d v="1899-12-30T23:59:00"/>
    <x v="1"/>
    <x v="238"/>
    <d v="2021-12-17T00:00:00"/>
    <d v="2021-11-01T00:00:00"/>
    <d v="2021-12-17T00:00:00"/>
    <d v="2021-10-20T00:00:00"/>
    <d v="2021-10-21T00:00:00"/>
    <n v="1559.25"/>
    <x v="16"/>
    <s v="South Park Studios _x000a_88 Peterborough Road _x000a_London _x000a_SW6 3HH"/>
    <n v="223617075"/>
    <s v="Lot 3 "/>
    <m/>
    <m/>
    <s v="Yes"/>
    <n v="2"/>
    <d v="2021-10-21T00:00:00"/>
    <d v="2021-11-01T00:00:00"/>
    <d v="2021-12-17T00:00:00"/>
    <n v="49.5"/>
    <s v="Ext 1 18/12/2021 to 28/01/2022 £1980.00_x000a_Ext 2 29/01/2022 to 18/02/2022 £1485.00_x000a_"/>
    <m/>
    <s v="Yes"/>
    <s v="Yes"/>
    <s v="Yes"/>
    <s v="N/A"/>
    <s v="Yes"/>
  </r>
  <r>
    <x v="5"/>
    <s v="563"/>
    <d v="2021-10-15T00:00:00"/>
    <s v="Toni Colclough"/>
    <s v="Stafford"/>
    <s v="Stafford"/>
    <s v="AL"/>
    <x v="397"/>
    <x v="12"/>
    <s v="Lot 3"/>
    <s v="Procedure: Standard_x000a_Location: Stafford_x000a_Pattern: 3 x 1.5 hrs pw_x000a_Total: 63 hours"/>
    <d v="2021-10-15T00:00:00"/>
    <d v="1899-12-30T11:16:00"/>
    <d v="2021-10-22T00:00:00"/>
    <d v="1899-12-30T23:59:00"/>
    <x v="1"/>
    <x v="238"/>
    <d v="2022-02-18T00:00:00"/>
    <d v="2021-11-01T00:00:00"/>
    <d v="2022-02-18T00:00:00"/>
    <d v="2021-10-29T00:00:00"/>
    <d v="2021-11-01T00:00:00"/>
    <n v="3024"/>
    <x v="20"/>
    <s v="99 Trent Valley Road_x000a_Lichfield_x000a_WS13 6EZ"/>
    <s v="N/A"/>
    <s v="Lot 3"/>
    <m/>
    <m/>
    <s v="Yes"/>
    <n v="4"/>
    <d v="2021-11-01T00:00:00"/>
    <d v="2021-11-01T00:00:00"/>
    <d v="2022-02-18T00:00:00"/>
    <n v="48"/>
    <m/>
    <m/>
    <s v="Yes"/>
    <s v="Yes"/>
    <s v="Yes"/>
    <s v="N/A"/>
    <s v="Yes"/>
  </r>
  <r>
    <x v="5"/>
    <s v="564"/>
    <d v="2021-10-18T00:00:00"/>
    <s v="Lynn Sheldon"/>
    <s v="Newcastle Under Lyme"/>
    <s v="Madeley"/>
    <s v="AL"/>
    <x v="398"/>
    <x v="12"/>
    <s v="Lot 3"/>
    <s v="Procedure: Standard_x000a_Location: Madeley_x000a_Pattern: 3 x 1.5 hrs pw_x000a_Total: 27 hours"/>
    <d v="2021-10-18T00:00:00"/>
    <d v="1899-12-30T13:55:00"/>
    <d v="2021-10-25T00:00:00"/>
    <d v="1899-12-30T23:59:00"/>
    <x v="1"/>
    <x v="240"/>
    <d v="2021-12-17T00:00:00"/>
    <d v="2021-11-08T00:00:00"/>
    <d v="2021-12-17T00:00:00"/>
    <d v="2021-10-28T00:00:00"/>
    <d v="2021-10-29T00:00:00"/>
    <n v="1350"/>
    <x v="3"/>
    <s v="Dean Row Court  _x000a_Summerfields Village Centre _x000a_Dean Row Road  _x000a_Wilmslow _x000a_SK9 2TB"/>
    <n v="235030744"/>
    <s v="Lot 3"/>
    <m/>
    <m/>
    <s v="Yes"/>
    <n v="1"/>
    <d v="2021-10-29T00:00:00"/>
    <d v="2021-11-08T00:00:00"/>
    <d v="2021-12-17T00:00:00"/>
    <n v="50"/>
    <s v="Ext1 18/12/21 to 18/02/2022_x000a_£1050.00"/>
    <m/>
    <s v="Yes"/>
    <s v="Yes"/>
    <s v="Yes"/>
    <s v="N/A"/>
    <s v="Yes"/>
  </r>
  <r>
    <x v="0"/>
    <s v="565"/>
    <d v="2021-10-19T00:00:00"/>
    <s v="Ann Whorwood"/>
    <s v="Tamworth"/>
    <s v="Tamworth"/>
    <s v="AL"/>
    <x v="399"/>
    <x v="12"/>
    <s v="Lot 3"/>
    <s v="Procedure: Standard_x000a_Location: Tamworth_x000a_Pattern: 2 x 1 hrs pw_x000a_Total: 14 hours"/>
    <d v="2021-10-19T00:00:00"/>
    <d v="1899-12-30T11:58:00"/>
    <d v="2021-10-26T00:00:00"/>
    <d v="1899-12-30T23:59:00"/>
    <x v="0"/>
    <x v="79"/>
    <m/>
    <m/>
    <m/>
    <m/>
    <m/>
    <m/>
    <x v="0"/>
    <m/>
    <m/>
    <m/>
    <m/>
    <m/>
    <m/>
    <m/>
    <m/>
    <m/>
    <m/>
    <m/>
    <m/>
    <m/>
    <m/>
    <m/>
    <m/>
    <m/>
    <m/>
  </r>
  <r>
    <x v="5"/>
    <s v="566"/>
    <d v="2021-10-20T00:00:00"/>
    <s v="Alison Duggan"/>
    <s v="East Staffs"/>
    <s v="Burton-upon-Trent"/>
    <s v="AL"/>
    <x v="400"/>
    <x v="12"/>
    <s v="Lot 2"/>
    <s v="Procedure: Standard_x000a_Location: Burton_x000a_Pattern: 3 x 1.5 hrs pw_x000a_Total: 31.5 hours"/>
    <d v="2021-10-20T00:00:00"/>
    <d v="1899-12-30T08:44:00"/>
    <d v="2021-10-27T00:00:00"/>
    <d v="1899-12-30T23:59:00"/>
    <x v="1"/>
    <x v="238"/>
    <d v="2021-12-17T00:00:00"/>
    <d v="2021-11-01T00:00:00"/>
    <d v="2021-12-17T00:00:00"/>
    <d v="2021-10-29T00:00:00"/>
    <d v="2021-10-29T00:00:00"/>
    <n v="1559.25"/>
    <x v="16"/>
    <s v="South Park Studios _x000a_88 Peterborough Road _x000a_London _x000a_SW6 3HH"/>
    <n v="223617075"/>
    <s v="Lot 3"/>
    <m/>
    <m/>
    <s v="Yes"/>
    <n v="2"/>
    <d v="2021-10-29T00:00:00"/>
    <d v="2021-11-01T00:00:00"/>
    <d v="2021-12-17T00:00:00"/>
    <n v="49.5"/>
    <s v="Ext 2 - 28/02/2022-08/04/2022_x000a_£1336.50"/>
    <m/>
    <s v="Yes"/>
    <s v="Yes"/>
    <s v="Yes"/>
    <s v="N/A"/>
    <s v="Yes"/>
  </r>
  <r>
    <x v="0"/>
    <s v="567"/>
    <d v="2021-10-20T00:00:00"/>
    <s v="Ann Whorwood"/>
    <s v="East Staffs"/>
    <s v="Tamworth"/>
    <s v="AL"/>
    <x v="401"/>
    <x v="12"/>
    <s v="Lot 3"/>
    <s v="Procedure: Standard_x000a_Location: Tamworth_x000a_Pattern: 4 x 2 hrs pw_x000a_Total: 512 hours"/>
    <d v="2021-10-20T00:00:00"/>
    <d v="1899-12-30T12:43:00"/>
    <d v="2021-10-27T00:00:00"/>
    <d v="1899-12-30T23:59:00"/>
    <x v="1"/>
    <x v="238"/>
    <d v="2023-05-31T00:00:00"/>
    <d v="2021-11-08T00:00:00"/>
    <d v="2023-05-31T00:00:00"/>
    <d v="2021-11-04T00:00:00"/>
    <d v="2021-11-04T00:00:00"/>
    <n v="25200"/>
    <x v="3"/>
    <s v="Dean Row Court  _x000a_Summerfields Village Centre _x000a_Dean Row Road  _x000a_Wilmslow _x000a_SK9 2TB"/>
    <n v="235030744"/>
    <s v="Lot 3 "/>
    <m/>
    <m/>
    <s v="Yes"/>
    <n v="4"/>
    <d v="2021-11-04T00:00:00"/>
    <d v="2021-11-08T00:00:00"/>
    <d v="2023-05-31T00:00:00"/>
    <n v="50"/>
    <m/>
    <m/>
    <s v="Yes"/>
    <s v="Yes"/>
    <s v="Yes"/>
    <s v="Yes"/>
    <s v="Yes"/>
  </r>
  <r>
    <x v="5"/>
    <s v="568"/>
    <d v="2021-10-20T00:00:00"/>
    <s v="Toni Colclough"/>
    <s v="Stafford"/>
    <s v="Stafford"/>
    <s v="AL"/>
    <x v="402"/>
    <x v="12"/>
    <s v="Lot 3"/>
    <s v="Procedure: Short_x000a_Location: Stafford_x000a_Pattern: 3 x 1.5 hrs pw_x000a_Total: 31.5 hours"/>
    <d v="2021-10-20T00:00:00"/>
    <d v="1899-12-30T13:58:00"/>
    <d v="2021-10-25T00:00:00"/>
    <d v="1899-12-30T23:59:00"/>
    <x v="1"/>
    <x v="238"/>
    <d v="2021-12-17T00:00:00"/>
    <d v="2021-11-01T00:00:00"/>
    <d v="2021-12-17T00:00:00"/>
    <d v="2021-10-29T00:00:00"/>
    <d v="2021-11-01T00:00:00"/>
    <n v="1512"/>
    <x v="20"/>
    <s v="99 Trent Valley Road_x000a_Lichfield_x000a_WS13 6EZ"/>
    <s v="N/A"/>
    <s v="Lot 3"/>
    <m/>
    <m/>
    <s v="Yes"/>
    <n v="4"/>
    <d v="2021-11-01T00:00:00"/>
    <d v="2021-11-01T00:00:00"/>
    <d v="2021-12-17T00:00:00"/>
    <n v="48"/>
    <s v="Ext2 28/02/2022 - 08/04/2022_x000a_£1728.00"/>
    <m/>
    <s v="Yes"/>
    <s v="Yes"/>
    <s v="Yes"/>
    <s v="N/A"/>
    <s v="Yes"/>
  </r>
  <r>
    <x v="3"/>
    <s v="569"/>
    <d v="2021-10-21T00:00:00"/>
    <s v="Sally Bateman"/>
    <s v="Tamworth"/>
    <s v="Tamworth"/>
    <s v="AL"/>
    <x v="403"/>
    <x v="12"/>
    <s v="Lot 2"/>
    <s v="Procedure: Short_x000a_Location: Tamworth_x000a_Pattern: 4 x 1 hrs pw_x000a_Total: 28 hours"/>
    <d v="2021-10-21T00:00:00"/>
    <d v="1899-12-30T09:55:00"/>
    <d v="2021-10-27T00:00:00"/>
    <d v="1899-12-30T23:59:00"/>
    <x v="0"/>
    <x v="79"/>
    <m/>
    <m/>
    <m/>
    <m/>
    <m/>
    <m/>
    <x v="0"/>
    <m/>
    <m/>
    <m/>
    <m/>
    <m/>
    <m/>
    <m/>
    <m/>
    <m/>
    <m/>
    <m/>
    <m/>
    <m/>
    <m/>
    <m/>
    <m/>
    <m/>
    <m/>
  </r>
  <r>
    <x v="0"/>
    <s v="570"/>
    <d v="2021-10-21T00:00:00"/>
    <s v="Nikita Egan-Shaw"/>
    <s v="Staffordshire"/>
    <s v="South Staffs"/>
    <s v="AL"/>
    <x v="404"/>
    <x v="12"/>
    <s v="Lot 3"/>
    <s v="Procedure: Standard_x000a_Location: South Staffs_x000a_Pattern: 3 x 1.5 hrs pw_x000a_Total: 121.5 hours"/>
    <d v="2021-10-21T00:00:00"/>
    <d v="1899-12-30T11:40:00"/>
    <d v="2021-10-28T00:00:00"/>
    <d v="1899-12-30T23:59:00"/>
    <x v="1"/>
    <x v="240"/>
    <d v="2022-06-24T00:00:00"/>
    <d v="2021-11-08T00:00:00"/>
    <d v="2022-06-24T00:00:00"/>
    <d v="2021-11-04T00:00:00"/>
    <d v="2021-11-04T00:00:00"/>
    <n v="5163.75"/>
    <x v="4"/>
    <s v="11 Ferndell Close _x000a_Cannock _x000a_Staffs _x000a_WS11 1HR"/>
    <s v="N/A"/>
    <s v="Lot 3 "/>
    <m/>
    <m/>
    <s v="Yes"/>
    <n v="3"/>
    <d v="2021-11-04T00:00:00"/>
    <d v="2021-11-08T00:00:00"/>
    <d v="2022-06-24T00:00:00"/>
    <n v="42.5"/>
    <m/>
    <m/>
    <s v="Yes"/>
    <s v="Yes"/>
    <s v="Yes"/>
    <s v="Yes"/>
    <s v="Yes"/>
  </r>
  <r>
    <x v="3"/>
    <s v="571"/>
    <d v="2021-10-22T00:00:00"/>
    <s v="Paul Wilkie"/>
    <s v="East Staffs"/>
    <s v="Cumbria"/>
    <s v="AL"/>
    <x v="405"/>
    <x v="12"/>
    <s v="Lot 3"/>
    <s v="Procedure: Standard_x000a_Location: Cumbria_x000a_Pattern: 2 x 1 hrs pw_x000a_Total: 8 hours"/>
    <d v="2021-10-22T00:00:00"/>
    <d v="1899-12-30T13:38:00"/>
    <d v="2021-10-29T00:00:00"/>
    <d v="1899-12-30T23:59:00"/>
    <x v="0"/>
    <x v="79"/>
    <m/>
    <m/>
    <m/>
    <m/>
    <m/>
    <m/>
    <x v="0"/>
    <m/>
    <m/>
    <m/>
    <m/>
    <m/>
    <m/>
    <m/>
    <m/>
    <m/>
    <m/>
    <m/>
    <m/>
    <m/>
    <m/>
    <m/>
    <m/>
    <m/>
    <m/>
  </r>
  <r>
    <x v="0"/>
    <s v="572"/>
    <d v="2021-11-03T00:00:00"/>
    <s v="Elizabeth Dunne"/>
    <s v="Stafford"/>
    <s v="Stafford"/>
    <s v="AL"/>
    <x v="406"/>
    <x v="12"/>
    <s v="Lot 3"/>
    <s v="Procedure: Short_x000a_Location: Stafford_x000a_Pattern: 4 x 1.5 hrs pw_x000a_Total: 60 hours"/>
    <d v="2021-11-03T00:00:00"/>
    <d v="1899-12-30T11:10:00"/>
    <d v="2021-11-08T00:00:00"/>
    <d v="1899-12-30T23:59:00"/>
    <x v="1"/>
    <x v="241"/>
    <d v="2022-02-18T00:00:00"/>
    <d v="2021-11-22T00:00:00"/>
    <d v="2022-02-18T00:00:00"/>
    <d v="2021-11-16T00:00:00"/>
    <d v="2021-11-16T00:00:00"/>
    <n v="2880"/>
    <x v="4"/>
    <s v="11 Ferndell Close _x000a_Cannock _x000a_Staffs _x000a_WS11 1HR"/>
    <s v="N/A"/>
    <s v="Lot 3"/>
    <m/>
    <m/>
    <s v="Yes"/>
    <n v="2"/>
    <d v="2021-11-16T00:00:00"/>
    <d v="2021-11-22T00:00:00"/>
    <d v="2022-02-18T00:00:00"/>
    <n v="48"/>
    <m/>
    <s v="Terminated 07/01/2022"/>
    <s v="Yes"/>
    <s v="Yes"/>
    <s v="Yes"/>
    <s v="Yes"/>
    <s v="Yes"/>
  </r>
  <r>
    <x v="0"/>
    <s v="573"/>
    <d v="2021-11-03T00:00:00"/>
    <s v="Elizabeth Dunne"/>
    <s v="Stafford"/>
    <s v="Stafford"/>
    <s v="AL"/>
    <x v="407"/>
    <x v="12"/>
    <s v="Lot 3"/>
    <s v="Procedure: Short_x000a_Location: Stafford_x000a_Pattern: 3 x 1 hrs pw_x000a_Total: 36 hours"/>
    <d v="2021-11-03T00:00:00"/>
    <d v="1899-12-30T14:10:00"/>
    <d v="2021-11-08T00:00:00"/>
    <d v="1899-12-30T23:59:00"/>
    <x v="2"/>
    <x v="80"/>
    <m/>
    <m/>
    <m/>
    <m/>
    <m/>
    <m/>
    <x v="0"/>
    <m/>
    <m/>
    <m/>
    <m/>
    <m/>
    <m/>
    <m/>
    <m/>
    <m/>
    <m/>
    <m/>
    <m/>
    <m/>
    <m/>
    <m/>
    <m/>
    <m/>
    <m/>
  </r>
  <r>
    <x v="5"/>
    <s v="574"/>
    <d v="2021-11-03T00:00:00"/>
    <s v="Keith Mellor"/>
    <s v="Moorlands"/>
    <s v="Werrrington"/>
    <s v="AL"/>
    <x v="408"/>
    <x v="12"/>
    <s v="Lot 3"/>
    <s v="Procedure: Short_x000a_Location: Werrington_x000a_Pattern: 3 x 1.5 hrs pw_x000a_Total: 40.5 hours"/>
    <d v="2021-11-04T00:00:00"/>
    <d v="1899-12-30T10:45:00"/>
    <d v="2021-11-09T00:00:00"/>
    <d v="1899-12-30T23:59:00"/>
    <x v="1"/>
    <x v="242"/>
    <d v="2022-01-28T00:00:00"/>
    <d v="2021-11-17T00:00:00"/>
    <d v="2022-01-28T00:00:00"/>
    <d v="2021-11-16T00:00:00"/>
    <d v="2021-11-16T00:00:00"/>
    <n v="1944"/>
    <x v="4"/>
    <s v="11 Ferndell Close _x000a_Cannock _x000a_Staffs _x000a_WS11 1HR"/>
    <s v="N/A"/>
    <s v="Lot 3"/>
    <m/>
    <m/>
    <s v="Yes"/>
    <n v="4"/>
    <d v="2021-11-16T00:00:00"/>
    <d v="2021-11-17T00:00:00"/>
    <d v="2021-12-17T00:00:00"/>
    <n v="48"/>
    <s v="Ext 1 31/01/2022-08/04/2022_x000a_£1944.00"/>
    <m/>
    <s v="Yes"/>
    <s v="Yes"/>
    <s v="Yes"/>
    <s v="Yes"/>
    <s v="Yes"/>
  </r>
  <r>
    <x v="5"/>
    <s v="575"/>
    <d v="2021-11-03T00:00:00"/>
    <s v="Keith Mellor"/>
    <s v="Moorlands"/>
    <s v="Cheadle"/>
    <s v="AL"/>
    <x v="409"/>
    <x v="12"/>
    <s v="Lot 3"/>
    <s v="Procedure: Short_x000a_Location: Cheadle_x000a_Pattern: 2 x 1.5 hrs pw_x000a_Total: 15 hours"/>
    <d v="2021-11-04T00:00:00"/>
    <d v="1899-12-30T10:50:00"/>
    <d v="2021-11-09T00:00:00"/>
    <d v="1899-12-30T23:59:00"/>
    <x v="1"/>
    <x v="242"/>
    <d v="2021-12-17T00:00:00"/>
    <d v="2021-11-17T00:00:00"/>
    <d v="2021-12-17T00:00:00"/>
    <d v="2021-11-16T00:00:00"/>
    <d v="2021-11-16T00:00:00"/>
    <n v="750"/>
    <x v="3"/>
    <s v="Dean Row Court  _x000a_Summerfields Village Centre _x000a_Dean Row Road  _x000a_Wilmslow _x000a_SK9 2TB"/>
    <n v="235030744"/>
    <s v="Lot 3"/>
    <m/>
    <m/>
    <s v="Yes"/>
    <n v="4"/>
    <d v="2021-11-16T00:00:00"/>
    <d v="2021-11-17T00:00:00"/>
    <d v="2021-12-17T00:00:00"/>
    <n v="50"/>
    <s v="Ext1 18/12/2021-18/02/2022 £1050.00_x000a_Ext 2 19/02/2022-24/06/2022_x000a_£2025.00"/>
    <m/>
    <s v="Yes"/>
    <s v="Yes"/>
    <s v="Yes"/>
    <s v="Yes"/>
    <s v="Yes"/>
  </r>
  <r>
    <x v="0"/>
    <s v="576"/>
    <d v="2021-11-04T00:00:00"/>
    <s v="Suzanne Ford"/>
    <s v="Burton-upon-Trent"/>
    <s v="Burton-upon-Trent"/>
    <s v="AL"/>
    <x v="410"/>
    <x v="12"/>
    <s v="Lot 3"/>
    <s v="Procedure: Standard_x000a_Location: Burton_x000a_Pattern: 5 x 2 hrs pw_x000a_Total: 284 hours"/>
    <d v="2021-11-04T00:00:00"/>
    <d v="1899-12-30T11:00:00"/>
    <d v="2021-11-11T00:00:00"/>
    <d v="1899-12-30T23:59:00"/>
    <x v="1"/>
    <x v="241"/>
    <d v="2022-07-20T00:00:00"/>
    <d v="2021-11-22T00:00:00"/>
    <d v="2022-07-20T00:00:00"/>
    <d v="2021-11-17T00:00:00"/>
    <d v="2021-11-17T00:00:00"/>
    <n v="14200"/>
    <x v="3"/>
    <s v="Dean Row Court  _x000a_Summerfields Village Centre _x000a_Dean Row Road  _x000a_Wilmslow _x000a_SK9 2TB"/>
    <n v="235030744"/>
    <s v="Lot 3"/>
    <m/>
    <m/>
    <s v="Yes"/>
    <n v="2"/>
    <d v="2021-11-17T00:00:00"/>
    <d v="2021-11-22T00:00:00"/>
    <d v="2022-07-20T00:00:00"/>
    <n v="50"/>
    <m/>
    <m/>
    <s v="Yes"/>
    <s v="Yes"/>
    <s v="Yes"/>
    <s v="Yes"/>
    <s v="Yes"/>
  </r>
  <r>
    <x v="0"/>
    <s v="577"/>
    <d v="2021-11-11T00:00:00"/>
    <s v="Lucy Morris"/>
    <s v="Stafford"/>
    <s v="Stafford"/>
    <s v="AL"/>
    <x v="411"/>
    <x v="12"/>
    <s v="Lot 3"/>
    <s v="Procedure: Standard_x000a_Location: Stafford_x000a_Pattern: 3 x 1.5 hrs pw_x000a_Total: 52.5 hours"/>
    <d v="2021-11-11T00:00:00"/>
    <d v="1899-12-30T16:25:00"/>
    <d v="2021-11-18T00:00:00"/>
    <d v="1899-12-30T23:59:00"/>
    <x v="0"/>
    <x v="79"/>
    <m/>
    <m/>
    <m/>
    <m/>
    <m/>
    <m/>
    <x v="0"/>
    <m/>
    <m/>
    <m/>
    <m/>
    <m/>
    <m/>
    <m/>
    <m/>
    <m/>
    <m/>
    <m/>
    <m/>
    <m/>
    <m/>
    <m/>
    <m/>
    <m/>
    <m/>
  </r>
  <r>
    <x v="5"/>
    <s v="578"/>
    <d v="2021-11-16T00:00:00"/>
    <s v="Lynn Sheldon"/>
    <s v="Newcastle Under Lyme"/>
    <s v="Mile house, Newcastle"/>
    <s v="AL"/>
    <x v="412"/>
    <x v="12"/>
    <s v="Lot 3"/>
    <s v="Procedure: Standard_x000a_Location: Newcastle_x000a_Pattern: 1 x 1 hrs pw_x000a_Total: 6 hours"/>
    <d v="2021-11-16T00:00:00"/>
    <d v="1899-12-30T14:13:00"/>
    <d v="2021-11-23T00:00:00"/>
    <d v="1899-12-30T23:59:00"/>
    <x v="1"/>
    <x v="243"/>
    <d v="2022-01-26T00:00:00"/>
    <d v="2021-12-08T00:00:00"/>
    <d v="2022-01-26T00:00:00"/>
    <d v="2021-12-03T00:00:00"/>
    <d v="2021-12-07T00:00:00"/>
    <n v="328.8"/>
    <x v="30"/>
    <s v="9 Gaunt Street_x000a_Leek_x000a_ST13 8EB"/>
    <s v="N/A"/>
    <s v="Lot 3"/>
    <m/>
    <m/>
    <s v="Yes"/>
    <n v="1"/>
    <d v="2021-12-07T00:00:00"/>
    <d v="2021-12-08T00:00:00"/>
    <d v="2022-01-26T00:00:00"/>
    <n v="54.8"/>
    <m/>
    <m/>
    <s v="Yes"/>
    <s v="Yes"/>
    <s v="Yes"/>
    <s v="N/A"/>
    <s v="Yes"/>
  </r>
  <r>
    <x v="5"/>
    <s v="579"/>
    <d v="2021-11-16T00:00:00"/>
    <s v="Nicky Johnson"/>
    <s v="Cannock"/>
    <s v="Cannock"/>
    <s v="AL"/>
    <x v="413"/>
    <x v="12"/>
    <s v="Lot 3"/>
    <s v="Procedure: Standard_x000a_Location: Cannock_x000a_Pattern: 2 x 2 hrs pw_x000a_Total: 20 hours"/>
    <d v="2021-11-16T00:00:00"/>
    <d v="1899-12-30T15:55:00"/>
    <d v="2021-11-23T00:00:00"/>
    <d v="1899-12-30T23:59:00"/>
    <x v="1"/>
    <x v="244"/>
    <d v="2022-01-25T00:00:00"/>
    <d v="2021-12-06T00:00:00"/>
    <d v="2022-01-25T00:00:00"/>
    <d v="2021-12-06T00:00:00"/>
    <d v="2021-12-07T00:00:00"/>
    <n v="1188"/>
    <x v="16"/>
    <s v="South Park Studios _x000a_88 Peterborough Road _x000a_London _x000a_SW6 3HH"/>
    <n v="223617075"/>
    <s v="Lot 3"/>
    <m/>
    <m/>
    <s v="Yes"/>
    <n v="3"/>
    <d v="2021-12-07T00:00:00"/>
    <d v="2021-12-06T00:00:00"/>
    <d v="2022-01-25T00:00:00"/>
    <n v="49.5"/>
    <s v="Ext1 26/01/2022 to 08/04/2022£1,881.00"/>
    <m/>
    <s v="Yes"/>
    <s v="Yes"/>
    <s v="Yes"/>
    <s v="N/A"/>
    <s v="Yes"/>
  </r>
  <r>
    <x v="0"/>
    <s v="580"/>
    <d v="2021-11-17T00:00:00"/>
    <s v="Suzanne Ford"/>
    <s v="Tamworth"/>
    <s v="Tamworth"/>
    <s v="AL"/>
    <x v="414"/>
    <x v="12"/>
    <s v="Lot 3"/>
    <s v="Procedure: Standard_x000a_Location: Tamworth_x000a_Pattern: 3 x 1.5 hrs pw_x000a_Total: 67.5 hours"/>
    <d v="2021-11-17T00:00:00"/>
    <d v="1899-12-30T12:40:00"/>
    <d v="2021-11-24T00:00:00"/>
    <d v="1899-12-30T23:59:00"/>
    <x v="0"/>
    <x v="245"/>
    <d v="2022-04-08T00:00:00"/>
    <m/>
    <m/>
    <m/>
    <m/>
    <m/>
    <x v="0"/>
    <m/>
    <m/>
    <m/>
    <m/>
    <m/>
    <m/>
    <m/>
    <m/>
    <m/>
    <m/>
    <m/>
    <m/>
    <m/>
    <m/>
    <m/>
    <m/>
    <m/>
    <m/>
  </r>
  <r>
    <x v="5"/>
    <s v="581"/>
    <d v="2021-11-17T00:00:00"/>
    <s v="Karen Armitt"/>
    <s v="Staffordshire"/>
    <s v="Stone"/>
    <s v="AL"/>
    <x v="415"/>
    <x v="13"/>
    <s v="Lot 3"/>
    <s v="Procedure: Short_x000a_Location: Tamworth_x000a_Pattern: 5 x 2 hrs pw_x000a_Total: 158 hours"/>
    <d v="2021-11-18T00:00:00"/>
    <d v="1899-12-30T08:41:00"/>
    <d v="2021-11-23T00:00:00"/>
    <d v="1899-12-30T23:59:00"/>
    <x v="0"/>
    <x v="80"/>
    <m/>
    <m/>
    <m/>
    <m/>
    <m/>
    <m/>
    <x v="0"/>
    <m/>
    <m/>
    <m/>
    <m/>
    <m/>
    <m/>
    <m/>
    <m/>
    <m/>
    <m/>
    <m/>
    <m/>
    <m/>
    <m/>
    <m/>
    <m/>
    <m/>
    <m/>
  </r>
  <r>
    <x v="0"/>
    <s v="582"/>
    <d v="2021-11-17T00:00:00"/>
    <s v="Ann Whorwood"/>
    <s v="Tamworth"/>
    <s v="Tamworth"/>
    <s v="AL"/>
    <x v="399"/>
    <x v="12"/>
    <s v="Lot 3"/>
    <s v="Procedure: Standard_x000a_Location: Stone_x000a_Pattern: 2 x 1 hrs pw_x000a_Total: 50 hours"/>
    <d v="2021-11-18T00:00:00"/>
    <d v="1899-12-30T08:50:00"/>
    <d v="2021-11-25T00:00:00"/>
    <d v="1899-12-30T23:59:00"/>
    <x v="1"/>
    <x v="246"/>
    <d v="2022-06-24T00:00:00"/>
    <d v="2021-12-06T00:00:00"/>
    <d v="2022-06-28T00:00:00"/>
    <d v="2021-11-30T00:00:00"/>
    <d v="2021-12-06T00:00:00"/>
    <n v="2300"/>
    <x v="3"/>
    <s v="Dean Row Court  _x000a_Summerfields Village Centre _x000a_Dean Row Road  _x000a_Wilmslow _x000a_SK9 2TB"/>
    <n v="235030744"/>
    <s v="Lot 3"/>
    <m/>
    <m/>
    <s v="Yes"/>
    <n v="2"/>
    <d v="2021-12-06T00:00:00"/>
    <d v="2021-12-06T00:00:00"/>
    <d v="2022-06-28T00:00:00"/>
    <n v="50"/>
    <m/>
    <m/>
    <s v="Yes"/>
    <s v="Yes"/>
    <s v="Yes"/>
    <s v="N/A"/>
    <s v="Yes"/>
  </r>
  <r>
    <x v="5"/>
    <s v="583"/>
    <d v="2021-11-18T00:00:00"/>
    <s v="Lisa Bullock"/>
    <s v="Lichfield"/>
    <s v="Lichfield"/>
    <s v="AL"/>
    <x v="416"/>
    <x v="12"/>
    <s v="Lot 3"/>
    <s v="Procedure: Standard_x000a_Location: Lichfield_x000a_Pattern: 5 x 1.5 hrs pw_x000a_Total: 75 hours"/>
    <d v="2021-11-18T00:00:00"/>
    <d v="1899-12-30T11:17:00"/>
    <d v="2021-11-25T00:00:00"/>
    <d v="1899-12-30T23:59:00"/>
    <x v="1"/>
    <x v="246"/>
    <d v="2022-02-28T00:00:00"/>
    <d v="2021-12-06T00:00:00"/>
    <d v="2022-01-28T00:00:00"/>
    <d v="2021-12-06T00:00:00"/>
    <d v="2021-12-06T00:00:00"/>
    <n v="2160"/>
    <x v="4"/>
    <s v="11 Ferndell Close _x000a_Cannock _x000a_Staffs _x000a_WS11 1HR"/>
    <s v="N/A"/>
    <s v="Lot 3"/>
    <m/>
    <m/>
    <s v="Yes"/>
    <n v="2"/>
    <d v="2021-12-07T00:00:00"/>
    <d v="2021-12-06T00:00:00"/>
    <d v="2022-01-28T00:00:00"/>
    <n v="48"/>
    <s v="Ext 1 - 31/01/2022-08/04/2022_x000a_£3240.00"/>
    <m/>
    <s v="Yes"/>
    <s v="Yes"/>
    <s v="Yes"/>
    <s v="N/A"/>
    <s v="Yes"/>
  </r>
  <r>
    <x v="5"/>
    <s v="584"/>
    <d v="2021-11-18T00:00:00"/>
    <s v="Lynn Sheldon"/>
    <s v="Newcastle Under Lyme"/>
    <s v="Mile house, Newcastle"/>
    <s v="AL"/>
    <x v="417"/>
    <x v="13"/>
    <s v="Lot 3"/>
    <s v="Procedure: Standard_x000a_Location: Newcastle_x000a_Pattern: 3 x 1.5 hrs pw_x000a_Total: 60 hours"/>
    <d v="2021-11-18T00:00:00"/>
    <d v="1899-12-30T17:50:00"/>
    <d v="2021-11-25T00:00:00"/>
    <d v="1899-12-30T23:59:00"/>
    <x v="1"/>
    <x v="245"/>
    <d v="2022-04-29T00:00:00"/>
    <d v="2021-12-13T00:00:00"/>
    <d v="2022-04-29T00:00:00"/>
    <d v="2021-12-10T00:00:00"/>
    <d v="2021-12-10T00:00:00"/>
    <n v="2775"/>
    <x v="3"/>
    <s v="Dean Row Court  _x000a_Summerfields Village Centre _x000a_Dean Row Road  _x000a_Wilmslow _x000a_SK9 2TB"/>
    <n v="235030744"/>
    <s v="Lot 3"/>
    <m/>
    <m/>
    <s v="Yes"/>
    <n v="2"/>
    <d v="2021-12-10T00:00:00"/>
    <d v="2021-12-13T00:00:00"/>
    <d v="2022-04-29T00:00:00"/>
    <n v="50"/>
    <m/>
    <m/>
    <m/>
    <m/>
    <m/>
    <m/>
    <m/>
  </r>
  <r>
    <x v="0"/>
    <s v="585"/>
    <d v="2021-11-18T00:00:00"/>
    <s v="Gina Woolley"/>
    <s v="Cannock"/>
    <s v="Cannock"/>
    <s v="AL"/>
    <x v="418"/>
    <x v="12"/>
    <s v="Lot 3"/>
    <s v="Procedure: Emergency_x000a_Location: Cannock_x000a_Pattern: 6.5 hrs pw_x000a_Total: 58.5 hours"/>
    <d v="2021-11-18T00:00:00"/>
    <d v="1899-12-30T18:00:00"/>
    <d v="2021-11-19T00:00:00"/>
    <d v="1899-12-30T23:59:00"/>
    <x v="0"/>
    <x v="21"/>
    <m/>
    <m/>
    <m/>
    <m/>
    <m/>
    <m/>
    <x v="0"/>
    <s v="Select Supplier"/>
    <s v="Select Supplier"/>
    <s v="Lot 3"/>
    <m/>
    <m/>
    <s v="Select Supplier"/>
    <m/>
    <m/>
    <m/>
    <m/>
    <m/>
    <m/>
    <m/>
    <m/>
    <m/>
    <m/>
    <m/>
    <m/>
  </r>
  <r>
    <x v="0"/>
    <s v="586"/>
    <d v="2021-11-18T00:00:00"/>
    <s v="Elizabeth Dunne"/>
    <s v="Stafford"/>
    <s v="Stafford"/>
    <s v="AL"/>
    <x v="407"/>
    <x v="12"/>
    <s v="Lot 3"/>
    <s v="Procedure: Short_x000a_Location: Stafford_x000a_Pattern: 3 x 1.5 hrs pw_x000a_Total: 45 hours"/>
    <d v="2021-11-18T00:00:00"/>
    <d v="1899-12-30T18:10:00"/>
    <d v="2021-11-23T00:00:00"/>
    <d v="1899-12-30T23:59:00"/>
    <x v="1"/>
    <x v="246"/>
    <d v="2022-02-18T00:00:00"/>
    <d v="2021-11-29T00:00:00"/>
    <d v="2022-02-18T00:00:00"/>
    <d v="2021-11-25T00:00:00"/>
    <m/>
    <n v="2153.25"/>
    <x v="16"/>
    <s v="South Park Studios _x000a_88 Peterborough Road _x000a_London _x000a_SW6 3HH"/>
    <n v="223617075"/>
    <s v="Lot 3"/>
    <m/>
    <m/>
    <s v="Yes"/>
    <n v="2"/>
    <d v="2021-11-29T00:00:00"/>
    <d v="2021-11-29T00:00:00"/>
    <d v="2022-02-18T00:00:00"/>
    <n v="49.5"/>
    <m/>
    <s v="Terminated 17.2.22"/>
    <s v="Yes"/>
    <s v="Yes"/>
    <s v="Yes"/>
    <s v="N/A"/>
    <s v="Yes"/>
  </r>
  <r>
    <x v="5"/>
    <s v="587"/>
    <d v="2021-11-18T00:00:00"/>
    <s v="Keith Mellor"/>
    <s v="Moorlands"/>
    <s v="Leek"/>
    <s v="AL"/>
    <x v="419"/>
    <x v="12"/>
    <s v="Lot 3"/>
    <s v="Procedure: Short_x000a_Location: Leek_x000a_Pattern: 3 x 1.5 hrs pw_x000a_Total: 45 hours"/>
    <d v="2021-11-19T00:00:00"/>
    <d v="1899-12-30T08:31:00"/>
    <d v="2021-11-24T00:00:00"/>
    <d v="1899-12-30T23:59:00"/>
    <x v="1"/>
    <x v="246"/>
    <d v="2022-02-18T00:00:00"/>
    <d v="2021-12-03T00:00:00"/>
    <d v="2022-02-18T00:00:00"/>
    <d v="2021-11-30T00:00:00"/>
    <d v="2021-12-07T00:00:00"/>
    <n v="2025"/>
    <x v="3"/>
    <s v="Dean Row Court  _x000a_Summerfields Village Centre _x000a_Dean Row Road  _x000a_Wilmslow _x000a_SK9 2TB"/>
    <n v="235030744"/>
    <s v="Lot 3"/>
    <m/>
    <m/>
    <s v="Yes"/>
    <n v="1"/>
    <d v="2021-12-07T00:00:00"/>
    <d v="2021-12-03T00:00:00"/>
    <d v="2022-02-18T00:00:00"/>
    <n v="50"/>
    <m/>
    <s v="Terminated 10.2.22"/>
    <s v="Yes"/>
    <s v="Yes"/>
    <s v="Yes"/>
    <s v="N/A"/>
    <s v="Yes"/>
  </r>
  <r>
    <x v="0"/>
    <s v="588"/>
    <d v="2021-11-18T00:00:00"/>
    <s v="Gina Woolley"/>
    <s v="Stafford"/>
    <s v="Stafford"/>
    <s v="AL"/>
    <x v="420"/>
    <x v="12"/>
    <s v="Lot 3"/>
    <s v="Procedure: Emergency_x000a_Location: Stafford_x000a_Pattern: 3 x 1.5 hrs pw_x000a_Total: 45 hours"/>
    <d v="2021-11-19T00:00:00"/>
    <d v="1899-12-30T08:40:00"/>
    <d v="2021-11-22T00:00:00"/>
    <d v="1899-12-30T23:59:00"/>
    <x v="1"/>
    <x v="246"/>
    <d v="2002-02-18T00:00:00"/>
    <d v="2021-12-06T00:00:00"/>
    <d v="2022-02-18T00:00:00"/>
    <d v="2021-12-01T00:00:00"/>
    <d v="2021-12-02T00:00:00"/>
    <n v="2025"/>
    <x v="3"/>
    <s v="Dean Row Court  _x000a_Summerfields Village Centre _x000a_Dean Row Road  _x000a_Wilmslow _x000a_SK9 2TB"/>
    <n v="235030744"/>
    <s v="Lot 3"/>
    <m/>
    <m/>
    <s v="Yes"/>
    <n v="1"/>
    <d v="2021-12-02T00:00:00"/>
    <d v="2021-12-06T00:00:00"/>
    <d v="2022-02-18T00:00:00"/>
    <n v="50"/>
    <m/>
    <m/>
    <s v="Yes"/>
    <s v="Yes"/>
    <s v="Yes"/>
    <s v="Yes"/>
    <s v="Yes"/>
  </r>
  <r>
    <x v="5"/>
    <s v="589"/>
    <d v="2021-11-22T00:00:00"/>
    <s v="Lisa Bullock"/>
    <s v="Lichfield"/>
    <s v="Lichfield"/>
    <s v="VA"/>
    <x v="421"/>
    <x v="12"/>
    <s v="Lot 3"/>
    <s v="Procedure: Standard_x000a_Location: Lichfield_x000a_Pattern: 4.5 hrs pw_x000a_Total: 45 hours"/>
    <d v="2021-11-22T00:00:00"/>
    <d v="1899-12-30T14:45:00"/>
    <d v="2021-11-29T00:00:00"/>
    <d v="1899-12-30T23:59:00"/>
    <x v="1"/>
    <x v="245"/>
    <d v="2021-01-28T00:00:00"/>
    <d v="2021-12-06T00:00:00"/>
    <d v="2022-01-28T00:00:00"/>
    <d v="2021-12-03T00:00:00"/>
    <d v="2021-12-03T00:00:00"/>
    <n v="1296"/>
    <x v="4"/>
    <s v="11 Ferndell Close _x000a_Cannock _x000a_Staffs _x000a_WS11 1HR"/>
    <s v="N/A"/>
    <s v="Lot 3"/>
    <m/>
    <m/>
    <s v="Yes"/>
    <n v="2"/>
    <d v="2021-12-03T00:00:00"/>
    <d v="2021-12-06T00:00:00"/>
    <d v="2022-01-28T00:00:00"/>
    <n v="48"/>
    <s v="Ext 1 - 31/01/2022-08/04/2022_x000a_£1944.00."/>
    <m/>
    <s v="Yes"/>
    <s v="Yes"/>
    <s v="Yes"/>
    <s v="N/A"/>
    <s v="Yes"/>
  </r>
  <r>
    <x v="0"/>
    <s v="590"/>
    <d v="2021-11-22T00:00:00"/>
    <s v="Gina Woolley"/>
    <s v="Cannock"/>
    <s v="Cannock "/>
    <s v="VA"/>
    <x v="418"/>
    <x v="12"/>
    <s v="Lot 3"/>
    <s v="Procedure: Standard_x000a_Location: Cannock_x000a_Pattern: 6.5 hrs pw_x000a_Total: 58.5 hours"/>
    <d v="2021-11-23T00:00:00"/>
    <d v="1899-12-30T11:15:00"/>
    <d v="2021-11-30T00:00:00"/>
    <d v="1899-12-30T23:00:00"/>
    <x v="0"/>
    <x v="21"/>
    <m/>
    <m/>
    <m/>
    <m/>
    <m/>
    <m/>
    <x v="0"/>
    <s v="Select Supplier"/>
    <s v="Select Supplier"/>
    <s v="Lot 3"/>
    <m/>
    <m/>
    <s v="Select Supplier"/>
    <m/>
    <m/>
    <m/>
    <m/>
    <m/>
    <m/>
    <m/>
    <m/>
    <m/>
    <m/>
    <m/>
    <m/>
  </r>
  <r>
    <x v="0"/>
    <n v="591"/>
    <d v="2021-11-23T00:00:00"/>
    <s v="Lucy Morris"/>
    <s v="Stafford"/>
    <s v="Stafford"/>
    <s v="VA"/>
    <x v="411"/>
    <x v="12"/>
    <s v="Lot 2"/>
    <s v="Procedure: Emergency_x000a_Location: Stafford_x000a_Pattern: 4.5 hrs pw_x000a_Total: 52.5 hrs "/>
    <d v="2021-11-23T00:00:00"/>
    <d v="1899-12-30T15:30:00"/>
    <d v="2021-11-24T00:00:00"/>
    <d v="1899-12-30T23:00:00"/>
    <x v="1"/>
    <x v="247"/>
    <d v="2022-04-08T00:00:00"/>
    <d v="2021-12-01T00:00:00"/>
    <d v="2022-04-08T00:00:00"/>
    <d v="2021-11-30T00:00:00"/>
    <d v="2021-12-07T00:00:00"/>
    <n v="2598.75"/>
    <x v="20"/>
    <s v="99 Trent Valley Road_x000a_Lichfield_x000a_WS13 6EZ"/>
    <s v="N/A"/>
    <s v="Lot 2"/>
    <m/>
    <m/>
    <s v="Yes"/>
    <n v="1"/>
    <d v="2021-12-07T00:00:00"/>
    <d v="2021-12-01T00:00:00"/>
    <d v="2022-04-08T00:00:00"/>
    <n v="49.5"/>
    <m/>
    <m/>
    <s v="Yes"/>
    <s v="Yes"/>
    <s v="Yes"/>
    <s v="N/A"/>
    <s v="Yes"/>
  </r>
  <r>
    <x v="4"/>
    <n v="592"/>
    <d v="2021-11-24T00:00:00"/>
    <s v="Suzanne Ford"/>
    <s v="Tamworth"/>
    <s v="Tamworth"/>
    <s v="VA"/>
    <x v="414"/>
    <x v="13"/>
    <s v="Lot 2"/>
    <s v="Procedure: Standard_x000a_Location: Tamworth_x000a_Pattern: 15 hrs pw _x000a_Total: 210 hrs"/>
    <d v="2021-11-25T00:00:00"/>
    <d v="1899-12-30T11:20:00"/>
    <d v="2021-12-02T00:00:00"/>
    <d v="1899-12-30T23:59:00"/>
    <x v="0"/>
    <x v="80"/>
    <m/>
    <m/>
    <m/>
    <m/>
    <m/>
    <m/>
    <x v="0"/>
    <s v="Select Supplier"/>
    <s v="Select Supplier"/>
    <s v="Lot 2"/>
    <m/>
    <m/>
    <s v="Select Supplier"/>
    <m/>
    <m/>
    <m/>
    <m/>
    <m/>
    <m/>
    <m/>
    <m/>
    <m/>
    <m/>
    <m/>
    <m/>
  </r>
  <r>
    <x v="5"/>
    <n v="593"/>
    <d v="2021-11-26T00:00:00"/>
    <s v="Jackie Taylor"/>
    <s v="Lichfield"/>
    <s v="Lichfield"/>
    <s v="VA"/>
    <x v="422"/>
    <x v="13"/>
    <s v="Lot 3"/>
    <s v="Procedure: Short_x000a_Location: Lichfield_x000a_Pattern: 6 hrs pw _x000a_Total: 90hrs"/>
    <d v="2021-11-29T00:00:00"/>
    <d v="1899-12-30T14:02:00"/>
    <d v="2021-12-02T00:00:00"/>
    <d v="1899-12-30T23:59:00"/>
    <x v="1"/>
    <x v="245"/>
    <d v="2022-04-08T00:00:00"/>
    <d v="2021-12-13T00:00:00"/>
    <d v="2022-04-08T00:00:00"/>
    <d v="2021-12-09T00:00:00"/>
    <d v="2021-12-10T00:00:00"/>
    <n v="4200"/>
    <x v="3"/>
    <s v="Dean Row Court  _x000a_Summerfields Village Centre _x000a_Dean Row Road  _x000a_Wilmslow _x000a_SK9 2TB"/>
    <n v="235030744"/>
    <s v="Lot 3"/>
    <m/>
    <m/>
    <s v="Yes"/>
    <n v="2"/>
    <d v="2021-12-10T00:00:00"/>
    <d v="2021-12-13T00:00:00"/>
    <d v="2022-04-08T00:00:00"/>
    <n v="50"/>
    <m/>
    <m/>
    <s v="Yes"/>
    <s v="Yes"/>
    <s v="Yes"/>
    <s v="N/A"/>
    <s v="Yes"/>
  </r>
  <r>
    <x v="5"/>
    <n v="594"/>
    <d v="2021-11-26T00:00:00"/>
    <s v="Toni Colclough"/>
    <s v="Stafford"/>
    <s v="Stafford"/>
    <s v="VA"/>
    <x v="423"/>
    <x v="13"/>
    <s v="Lot 3"/>
    <s v="Procedure: Short_x000a_Location: Stafford_x000a_Pattern:  3hrs pw _x000a_Total: 42hrs"/>
    <d v="2021-11-29T00:00:00"/>
    <d v="1899-12-30T14:20:00"/>
    <d v="2021-12-02T00:00:00"/>
    <d v="1899-12-30T23:59:00"/>
    <x v="1"/>
    <x v="245"/>
    <d v="2022-04-08T00:00:00"/>
    <d v="2021-12-06T00:00:00"/>
    <d v="2022-04-08T00:00:00"/>
    <d v="2021-12-03T00:00:00"/>
    <d v="2021-12-06T00:00:00"/>
    <n v="2079"/>
    <x v="31"/>
    <s v="South Park Studios _x000a_88 Peterborough Road _x000a_London _x000a_SW6 3HH"/>
    <s v="Select Supplier"/>
    <s v="Lot 3"/>
    <m/>
    <m/>
    <s v="Select Supplier"/>
    <n v="1"/>
    <d v="2021-12-06T00:00:00"/>
    <d v="2021-12-06T00:00:00"/>
    <d v="2022-04-08T00:00:00"/>
    <n v="49.5"/>
    <m/>
    <s v="Terminated 08.02.2022"/>
    <s v="Yes"/>
    <s v="Yes"/>
    <s v="Yes"/>
    <s v="N/A"/>
    <s v="Yes"/>
  </r>
  <r>
    <x v="5"/>
    <n v="595"/>
    <d v="2021-11-26T00:00:00"/>
    <s v="Karen Armitt"/>
    <s v="Stafford"/>
    <s v="Stone"/>
    <s v="VA"/>
    <x v="424"/>
    <x v="13"/>
    <s v="Lot 3"/>
    <s v="Procedure: Short_x000a_Location: Stone_x000a_Pattern:  10hrs pw _x000a_Total: 148hrs"/>
    <d v="2021-11-29T00:00:00"/>
    <d v="1899-12-30T14:31:00"/>
    <d v="2021-12-02T00:00:00"/>
    <d v="1899-12-30T23:59:00"/>
    <x v="1"/>
    <x v="245"/>
    <d v="2022-04-08T00:00:00"/>
    <d v="2021-12-08T00:00:00"/>
    <d v="2022-04-08T00:00:00"/>
    <d v="2021-12-06T00:00:00"/>
    <d v="2021-12-07T00:00:00"/>
    <n v="4320"/>
    <x v="28"/>
    <s v="Stop Gap_x000a_Unit 1_x000a_Brindley Court_x000a_Dalewood Rd_x000a_Chesterton_x000a_ST5 9QA"/>
    <n v="0"/>
    <s v="Lot 3"/>
    <m/>
    <m/>
    <s v="Yes"/>
    <n v="2"/>
    <d v="2021-12-07T00:00:00"/>
    <d v="2021-12-08T00:00:00"/>
    <d v="2022-04-08T00:00:00"/>
    <n v="30"/>
    <m/>
    <m/>
    <s v="Yes"/>
    <s v="Yes"/>
    <s v="Yes"/>
    <s v="N/A"/>
    <s v="Yes"/>
  </r>
  <r>
    <x v="5"/>
    <n v="596"/>
    <d v="2021-12-02T00:00:00"/>
    <s v="Nicky Johnson"/>
    <s v="Cannock"/>
    <s v="Cannock"/>
    <s v="AL"/>
    <x v="425"/>
    <x v="13"/>
    <s v="Lot 3"/>
    <s v="Procedure: Standard_x000a_Location: Cannock_x000a_Pattern: 2x2 hrs pw _x000a_Total: 28 hrs"/>
    <d v="2021-12-03T00:00:00"/>
    <d v="1899-12-30T09:10:00"/>
    <d v="2021-12-10T00:00:00"/>
    <d v="1899-12-30T23:59:00"/>
    <x v="1"/>
    <x v="248"/>
    <d v="2022-02-18T00:00:00"/>
    <d v="2022-01-04T00:00:00"/>
    <d v="2022-02-18T00:00:00"/>
    <d v="2021-12-16T00:00:00"/>
    <d v="2021-12-16T00:00:00"/>
    <n v="1386"/>
    <x v="31"/>
    <s v="South Park Studios _x000a_88 Peterborough Road _x000a_London _x000a_SW6 3HH"/>
    <s v="Select Supplier"/>
    <s v="Lot 3"/>
    <m/>
    <m/>
    <s v="Select Supplier"/>
    <n v="1"/>
    <d v="2021-12-16T00:00:00"/>
    <d v="2022-01-04T00:00:00"/>
    <d v="2022-02-18T00:00:00"/>
    <n v="49.5"/>
    <m/>
    <m/>
    <s v="Yes"/>
    <s v="Yes"/>
    <s v="Yes"/>
    <s v="N/A"/>
    <s v="Yes"/>
  </r>
  <r>
    <x v="5"/>
    <n v="597"/>
    <d v="2021-12-03T00:00:00"/>
    <s v="Karen Armitt"/>
    <s v="Stone"/>
    <s v="Stone"/>
    <s v="AL"/>
    <x v="426"/>
    <x v="13"/>
    <s v="Lot 3"/>
    <s v="Procedure: Short_x000a_Location: Stone_x000a_Pattern:  10hrs pw _x000a_Total: 138hrs"/>
    <d v="2021-12-06T00:00:00"/>
    <d v="1899-12-30T12:20:00"/>
    <d v="2021-12-09T00:00:00"/>
    <d v="1899-12-30T23:59:00"/>
    <x v="1"/>
    <x v="249"/>
    <d v="2022-04-08T00:00:00"/>
    <d v="2021-12-13T00:00:00"/>
    <d v="2022-04-08T00:00:00"/>
    <d v="2021-12-15T00:00:00"/>
    <d v="2021-12-20T00:00:00"/>
    <n v="6208"/>
    <x v="20"/>
    <s v="99 Trent Valley Road_x000a_Lichfield_x000a_WS13 6EZ"/>
    <s v="N/A"/>
    <s v="Lot 3"/>
    <m/>
    <m/>
    <s v="Yes"/>
    <n v="1"/>
    <d v="2021-12-20T00:00:00"/>
    <d v="2021-12-13T00:00:00"/>
    <d v="2022-04-08T00:00:00"/>
    <n v="48.5"/>
    <m/>
    <s v="Terminated 17/02/2022"/>
    <s v="Yes"/>
    <s v="Yes"/>
    <s v="Yes"/>
    <s v="N/A"/>
    <s v="Yes"/>
  </r>
  <r>
    <x v="0"/>
    <n v="598"/>
    <d v="2021-12-09T00:00:00"/>
    <s v="Teresa Rowley"/>
    <s v="Staffordshire Moorlands"/>
    <s v="Biddulph"/>
    <s v="AL"/>
    <x v="427"/>
    <x v="13"/>
    <s v="Lot 3"/>
    <s v="Procedure: Standard_x000a_Location: Biddulph_x000a_Pattern: 5x1.5 hrs pw _x000a_Total: 52.5 hrs"/>
    <d v="2021-12-09T00:00:00"/>
    <d v="1899-12-30T12:05:00"/>
    <d v="2021-12-16T00:00:00"/>
    <d v="1899-12-30T23:59:00"/>
    <x v="1"/>
    <x v="248"/>
    <d v="2022-02-18T00:00:00"/>
    <d v="2022-01-04T00:00:00"/>
    <d v="2022-02-18T00:00:00"/>
    <d v="2021-12-21T00:00:00"/>
    <d v="2021-12-22T00:00:00"/>
    <n v="2625"/>
    <x v="3"/>
    <s v="Dean Row Court  _x000a_Summerfields Village Centre _x000a_Dean Row Road  _x000a_Wilmslow _x000a_SK9 2TB"/>
    <n v="235030744"/>
    <s v="Lot 3"/>
    <m/>
    <m/>
    <s v="Yes"/>
    <n v="1"/>
    <d v="2021-12-22T00:00:00"/>
    <d v="2022-01-04T00:00:00"/>
    <d v="2022-02-18T00:00:00"/>
    <n v="50"/>
    <m/>
    <m/>
    <s v="Yes"/>
    <s v="Yes"/>
    <s v="Yes"/>
    <s v="N/A"/>
    <s v="Yes"/>
  </r>
  <r>
    <x v="5"/>
    <n v="599"/>
    <d v="2021-12-09T00:00:00"/>
    <s v="Keith Mellor"/>
    <s v="Staffordshire Moorlands"/>
    <s v="Blythe Bridge"/>
    <s v="AL"/>
    <x v="428"/>
    <x v="13"/>
    <s v="Lot 3"/>
    <s v="Procedure: Short_x000a_Location: Blythe Bridge _x000a_Pattern: 2x1.5 hrs pw _x000a_Total: 21hrs"/>
    <d v="2021-12-09T00:00:00"/>
    <d v="1899-12-30T14:10:00"/>
    <d v="2021-12-14T00:00:00"/>
    <d v="1899-12-30T23:59:00"/>
    <x v="0"/>
    <x v="79"/>
    <m/>
    <m/>
    <m/>
    <m/>
    <m/>
    <m/>
    <x v="0"/>
    <s v="Select Supplier"/>
    <s v="Select Supplier"/>
    <s v="Lot 3"/>
    <m/>
    <m/>
    <s v="Select Supplier"/>
    <m/>
    <m/>
    <m/>
    <m/>
    <m/>
    <m/>
    <m/>
    <m/>
    <m/>
    <m/>
    <m/>
    <m/>
  </r>
  <r>
    <x v="0"/>
    <n v="600"/>
    <d v="2021-12-09T00:00:00"/>
    <s v="Millicent Bourne "/>
    <s v="Staffordshire Moorlands"/>
    <s v="Leek "/>
    <s v="AL"/>
    <x v="429"/>
    <x v="13"/>
    <s v="Lot 3"/>
    <s v="Procedure: Short_x000a_Location: Leek _x000a_Pattern: 5x2 hrs pw _x000a_Total: 130hrs"/>
    <d v="2021-12-09T00:00:00"/>
    <d v="1899-12-30T14:30:00"/>
    <d v="2021-12-14T00:00:00"/>
    <d v="1899-12-30T23:59:00"/>
    <x v="0"/>
    <x v="79"/>
    <m/>
    <m/>
    <m/>
    <m/>
    <m/>
    <m/>
    <x v="0"/>
    <s v="Select Supplier"/>
    <s v="Select Supplier"/>
    <s v="Lot 3"/>
    <m/>
    <m/>
    <s v="Select Supplier"/>
    <m/>
    <m/>
    <m/>
    <m/>
    <m/>
    <m/>
    <m/>
    <m/>
    <m/>
    <m/>
    <m/>
    <m/>
  </r>
  <r>
    <x v="5"/>
    <n v="601"/>
    <d v="2021-12-09T00:00:00"/>
    <s v="Jackie Taylor"/>
    <s v="Whittington "/>
    <s v="Lichfield"/>
    <s v="AL"/>
    <x v="430"/>
    <x v="13"/>
    <s v="Lot 3"/>
    <s v="Procedure: Short_x000a_Location: Lichfield_x000a_Pattern: 3x2 hrs pw _x000a_Total: 42hrs"/>
    <d v="2021-12-10T00:00:00"/>
    <d v="1899-12-30T09:45:00"/>
    <d v="2021-12-15T00:00:00"/>
    <d v="1899-12-30T23:59:00"/>
    <x v="1"/>
    <x v="248"/>
    <d v="2022-02-18T00:00:00"/>
    <d v="2022-01-04T00:00:00"/>
    <d v="2022-02-18T00:00:00"/>
    <d v="2021-12-17T00:00:00"/>
    <d v="2021-12-20T00:00:00"/>
    <n v="2079"/>
    <x v="31"/>
    <s v="South Park Studios _x000a_88 Peterborough Road _x000a_London _x000a_SW6 3HH"/>
    <n v="223617075"/>
    <s v="Lot 3"/>
    <m/>
    <m/>
    <s v="Yes"/>
    <n v="1"/>
    <d v="2021-12-20T00:00:00"/>
    <d v="2022-01-04T00:00:00"/>
    <d v="2022-02-18T00:00:00"/>
    <n v="49.5"/>
    <m/>
    <s v="Terminated 02/02/2022"/>
    <s v="Yes"/>
    <s v="Yes"/>
    <s v="Yes"/>
    <s v="N/A"/>
    <s v="Yes"/>
  </r>
  <r>
    <x v="5"/>
    <n v="602"/>
    <d v="2021-12-10T00:00:00"/>
    <s v="Steph Evans"/>
    <s v="Newcastle Under Lyme"/>
    <s v="Newcastle Under Lyme"/>
    <s v="AL"/>
    <x v="431"/>
    <x v="13"/>
    <s v="Lot 3"/>
    <s v="Procedure: Short_x000a_Location: Newcastle_x000a_Pattern: 3x1.5 hrs pw _x000a_Total: 31.5hrs"/>
    <d v="2021-12-10T00:00:00"/>
    <d v="1899-12-30T10:00:00"/>
    <d v="2021-12-15T00:00:00"/>
    <d v="1899-12-30T23:59:00"/>
    <x v="1"/>
    <x v="248"/>
    <d v="2022-02-18T00:00:00"/>
    <d v="2022-01-04T00:00:00"/>
    <d v="2022-02-18T00:00:00"/>
    <d v="2021-12-17T00:00:00"/>
    <d v="2021-12-17T00:00:00"/>
    <n v="1559.25"/>
    <x v="31"/>
    <s v="South Park Studios _x000a_88 Peterborough Road _x000a_London _x000a_SW6 3HH"/>
    <n v="223617075"/>
    <s v="Lot 3"/>
    <m/>
    <m/>
    <s v="Yes"/>
    <n v="1"/>
    <d v="2021-12-20T00:00:00"/>
    <d v="2022-01-04T00:00:00"/>
    <d v="2022-02-18T00:00:00"/>
    <n v="49.5"/>
    <s v="Ext 1 - 28/02/2022-08/04/2022_x000a_£1336.50."/>
    <m/>
    <s v="Yes"/>
    <s v="Yes"/>
    <s v="Yes"/>
    <s v="N/A"/>
    <s v="Yes"/>
  </r>
  <r>
    <x v="5"/>
    <n v="603"/>
    <d v="2021-12-15T00:00:00"/>
    <s v="Keith Mellor"/>
    <s v="Staffordshire Moorlands"/>
    <s v="Blythe Bridge"/>
    <s v="AL"/>
    <x v="432"/>
    <x v="13"/>
    <s v="Lot 3"/>
    <s v="Procedure: Standard_x000a_Location: Blythe Bridge _x000a_Pattern: 2x1.5 hrs pw _x000a_Total:"/>
    <d v="2021-12-15T00:00:00"/>
    <d v="1899-12-30T11:00:00"/>
    <d v="2021-12-22T00:00:00"/>
    <d v="1899-12-30T23:59:00"/>
    <x v="1"/>
    <x v="250"/>
    <d v="2022-02-18T00:00:00"/>
    <d v="2022-01-10T00:00:00"/>
    <d v="2022-02-18T00:00:00"/>
    <d v="2022-01-06T00:00:00"/>
    <d v="2022-01-07T00:00:00"/>
    <n v="891"/>
    <x v="31"/>
    <s v="South Park Studios _x000a_88 Peterborough Road _x000a_London _x000a_SW6 3HH"/>
    <n v="223617075"/>
    <s v="Lot 3"/>
    <m/>
    <m/>
    <s v="Yes"/>
    <n v="1"/>
    <d v="2022-01-07T00:00:00"/>
    <d v="2022-01-10T00:00:00"/>
    <d v="2022-02-18T00:00:00"/>
    <n v="49.5"/>
    <s v="Ext 1 - 28/02/2022-08/04/2022_x000a_£891.00."/>
    <m/>
    <s v="Yes"/>
    <s v="Yes"/>
    <s v="Yes"/>
    <s v="N/A"/>
    <s v="Yes"/>
  </r>
  <r>
    <x v="0"/>
    <n v="604"/>
    <d v="2021-12-20T00:00:00"/>
    <s v="Millicent Bourne "/>
    <s v="Staffordshire Moorlands"/>
    <s v="Leek "/>
    <s v="AL"/>
    <x v="429"/>
    <x v="13"/>
    <s v="Lot 3"/>
    <s v="Procedure: Standard_x000a_Location: Leek _x000a_Pattern: 5x2 hrs pw _x000a_Total: 120hrs"/>
    <d v="2021-12-20T00:00:00"/>
    <d v="1899-12-30T08:25:00"/>
    <d v="2021-12-27T00:00:00"/>
    <d v="1899-12-30T23:59:00"/>
    <x v="1"/>
    <x v="250"/>
    <d v="2022-04-08T00:00:00"/>
    <d v="2022-01-17T00:00:00"/>
    <d v="2022-04-08T00:00:00"/>
    <d v="2022-01-14T00:00:00"/>
    <d v="2022-01-14T00:00:00"/>
    <n v="5445"/>
    <x v="31"/>
    <s v="Select Supplier"/>
    <n v="223617075"/>
    <s v="Lot 3"/>
    <m/>
    <m/>
    <s v="Yes"/>
    <n v="1"/>
    <d v="2022-01-14T00:00:00"/>
    <d v="2022-01-17T00:00:00"/>
    <d v="2022-04-08T00:00:00"/>
    <n v="49.5"/>
    <m/>
    <s v="Terminated 26/01/2022"/>
    <s v="Yes"/>
    <s v="Yes"/>
    <s v="Yes"/>
    <s v="N/A"/>
    <s v="Yes"/>
  </r>
  <r>
    <x v="5"/>
    <n v="605"/>
    <d v="2021-12-17T00:00:00"/>
    <s v="Steph Evans"/>
    <s v="Newcastle Under Lyme"/>
    <s v="Newcastle Under Lyme"/>
    <s v="AL"/>
    <x v="433"/>
    <x v="13"/>
    <s v="Lot 3"/>
    <s v="Procedure: Standard_x000a_Location: Newcastle_x000a_Pattern: 3x2 hrs pw _x000a_Total: 42hrs"/>
    <d v="2021-12-20T00:00:00"/>
    <d v="1899-12-30T08:30:00"/>
    <d v="2021-12-27T00:00:00"/>
    <d v="1899-12-30T23:59:00"/>
    <x v="0"/>
    <x v="139"/>
    <m/>
    <m/>
    <m/>
    <m/>
    <m/>
    <m/>
    <x v="0"/>
    <s v="Select Supplier"/>
    <s v="Select Supplier"/>
    <s v="Lot 3"/>
    <m/>
    <m/>
    <s v="Select Supplier"/>
    <m/>
    <m/>
    <m/>
    <m/>
    <m/>
    <m/>
    <m/>
    <m/>
    <m/>
    <m/>
    <m/>
    <m/>
  </r>
  <r>
    <x v="5"/>
    <n v="606"/>
    <d v="2021-12-20T00:00:00"/>
    <s v="Toni Colclough"/>
    <s v="Stafford"/>
    <s v="Stafford"/>
    <s v="AL"/>
    <x v="434"/>
    <x v="13"/>
    <s v="Lot 3 "/>
    <s v="Procedure: Standard_x000a_Location: Stafford_x000a_Pattern: 2x1.5 hrs pw _x000a_Total: 36hrs"/>
    <d v="2021-12-20T00:00:00"/>
    <d v="1899-12-30T14:30:00"/>
    <d v="2021-12-27T00:00:00"/>
    <d v="1899-12-30T23:59:00"/>
    <x v="1"/>
    <x v="248"/>
    <d v="2022-03-31T00:00:00"/>
    <d v="2022-01-10T00:00:00"/>
    <d v="2022-03-31T00:00:00"/>
    <d v="2022-01-06T00:00:00"/>
    <d v="2022-01-07T00:00:00"/>
    <n v="1633.5"/>
    <x v="31"/>
    <s v="South Park Studios _x000a_88 Peterborough Road _x000a_London _x000a_SW6 3HH"/>
    <n v="223617075"/>
    <s v="Lot 3 "/>
    <m/>
    <m/>
    <s v="Yes"/>
    <n v="1"/>
    <d v="2022-01-07T00:00:00"/>
    <d v="2022-02-10T00:00:00"/>
    <d v="2022-03-31T00:00:00"/>
    <n v="49.5"/>
    <m/>
    <m/>
    <s v="Yes"/>
    <s v="Yes"/>
    <s v="Yes"/>
    <s v="N/A"/>
    <s v="Yes"/>
  </r>
  <r>
    <x v="5"/>
    <n v="607"/>
    <d v="2021-12-20T00:00:00"/>
    <s v="Keith Mellor"/>
    <s v="Tamworth"/>
    <s v="Tamworth"/>
    <s v="AL"/>
    <x v="435"/>
    <x v="13"/>
    <s v="Lot 3"/>
    <s v="Procedure: Standard_x000a_Location: Tamworth_x000a_Pattern: 2x1.5 hrs pw _x000a_Total: 18hrs"/>
    <d v="2021-10-20T00:00:00"/>
    <d v="1899-12-30T14:40:00"/>
    <d v="2021-12-27T00:00:00"/>
    <d v="1899-12-30T23:59:00"/>
    <x v="1"/>
    <x v="250"/>
    <d v="2022-02-18T00:00:00"/>
    <d v="2022-01-10T00:00:00"/>
    <d v="2022-02-18T00:00:00"/>
    <d v="2022-01-06T00:00:00"/>
    <d v="2022-01-06T00:00:00"/>
    <n v="891"/>
    <x v="31"/>
    <s v="South Park Studios _x000a_88 Peterborough Road _x000a_London _x000a_SW6 3HH"/>
    <n v="223617075"/>
    <s v="Lot 3"/>
    <m/>
    <m/>
    <s v="Yes"/>
    <n v="1"/>
    <d v="2022-01-06T00:00:00"/>
    <d v="2022-01-10T00:00:00"/>
    <d v="2022-02-18T00:00:00"/>
    <n v="49.5"/>
    <s v="Ext 1 28/02/22 to 08/04/22 £891.00"/>
    <m/>
    <s v="Yes"/>
    <s v="Yes"/>
    <s v="Yes"/>
    <s v="N/A"/>
    <s v="Yes"/>
  </r>
  <r>
    <x v="5"/>
    <n v="608"/>
    <d v="2022-01-04T00:00:00"/>
    <s v="Toni Colclough"/>
    <s v="Stafford"/>
    <s v="Stafford"/>
    <s v="AL"/>
    <x v="436"/>
    <x v="13"/>
    <s v="Lot 3"/>
    <s v="Procedure: Standard_x000a_Location: Stafford_x000a_Pattern: 3x1.5 hrs pw _x000a_Total:49.5 hrs"/>
    <d v="2022-01-04T00:00:00"/>
    <d v="1899-12-30T11:00:00"/>
    <d v="2022-01-11T00:00:00"/>
    <d v="1899-12-30T23:59:00"/>
    <x v="1"/>
    <x v="251"/>
    <d v="2022-04-08T00:00:00"/>
    <d v="2022-01-17T00:00:00"/>
    <d v="2022-04-08T00:00:00"/>
    <d v="2022-01-17T00:00:00"/>
    <d v="2022-01-17T00:00:00"/>
    <n v="2450.25"/>
    <x v="31"/>
    <s v="South Park Studios _x000a_88 Peterborough Road _x000a_London _x000a_SW6 3HH"/>
    <n v="223617075"/>
    <s v="Lot 3"/>
    <m/>
    <m/>
    <s v="Yes"/>
    <n v="2"/>
    <d v="2022-01-17T00:00:00"/>
    <d v="2022-01-17T00:00:00"/>
    <d v="2022-04-08T00:00:00"/>
    <n v="49.5"/>
    <m/>
    <m/>
    <s v="Yes"/>
    <s v="Yes"/>
    <s v="Yes"/>
    <s v="N/A"/>
    <s v="Yes"/>
  </r>
  <r>
    <x v="0"/>
    <n v="609"/>
    <d v="2022-01-05T00:00:00"/>
    <s v="Suzanne Ford"/>
    <s v="Tamworth"/>
    <s v="Tamworth"/>
    <s v="AL"/>
    <x v="414"/>
    <x v="13"/>
    <s v="Lot 2 "/>
    <s v="Procedure: Standard_x000a_Location: Tamworth _x000a_Pattern: 3x5 hrs pw _x000a_Total:150 hrs"/>
    <d v="2022-01-05T00:00:00"/>
    <d v="1899-12-30T10:40:00"/>
    <d v="2022-01-12T00:00:00"/>
    <d v="1899-12-30T23:59:00"/>
    <x v="0"/>
    <x v="252"/>
    <m/>
    <m/>
    <m/>
    <m/>
    <m/>
    <m/>
    <x v="0"/>
    <s v="Select Supplier"/>
    <s v="Select Supplier"/>
    <s v="Lot 2 "/>
    <m/>
    <m/>
    <s v="Select Supplier"/>
    <m/>
    <m/>
    <m/>
    <m/>
    <m/>
    <m/>
    <m/>
    <m/>
    <m/>
    <m/>
    <m/>
    <m/>
  </r>
  <r>
    <x v="0"/>
    <n v="610"/>
    <d v="2022-01-05T00:00:00"/>
    <s v="Lucy Morris"/>
    <s v="Stafford"/>
    <s v="Stafford"/>
    <s v="AL"/>
    <x v="437"/>
    <x v="13"/>
    <s v="Lot 3"/>
    <s v="Procedure: Short_x000a_Location: Stafford_x000a_Pattern: 5x1.5 hrs pw _x000a_Total:82.5 hrs"/>
    <d v="2022-01-05T00:00:00"/>
    <d v="1899-12-30T10:44:00"/>
    <d v="2022-01-10T00:00:00"/>
    <d v="1899-12-30T23:59:00"/>
    <x v="1"/>
    <x v="251"/>
    <d v="2022-04-08T00:00:00"/>
    <d v="2022-01-17T00:00:00"/>
    <d v="2022-04-08T00:00:00"/>
    <d v="2022-01-14T00:00:00"/>
    <d v="2022-01-14T00:00:00"/>
    <n v="4083.75"/>
    <x v="31"/>
    <s v="South Park Studios _x000a_88 Peterborough Road _x000a_London _x000a_SW6 3HH"/>
    <n v="223617075"/>
    <s v="Lot 3"/>
    <m/>
    <m/>
    <s v="Yes"/>
    <n v="1"/>
    <d v="2022-01-14T00:00:00"/>
    <d v="2022-01-17T00:00:00"/>
    <d v="2022-04-08T00:00:00"/>
    <n v="49.5"/>
    <m/>
    <m/>
    <s v="Yes"/>
    <s v="Yes"/>
    <s v="Yes"/>
    <s v="N/A"/>
    <s v="Yes"/>
  </r>
  <r>
    <x v="1"/>
    <n v="611"/>
    <d v="2022-01-07T00:00:00"/>
    <s v="Claire Butters"/>
    <s v="Newcastle Under Lyme"/>
    <s v="Newcastle Under Lyme"/>
    <s v="AL"/>
    <x v="438"/>
    <x v="13"/>
    <s v="Lot 2"/>
    <s v="Procedure: Standard_x000a_Location: Newcastle-Under-Lyme _x000a_Pattern: 5x2 hrs pw _x000a_Total:150 hrs"/>
    <d v="2022-01-10T00:00:00"/>
    <d v="1899-12-30T09:00:00"/>
    <d v="2022-01-17T00:00:00"/>
    <d v="1899-12-30T23:59:00"/>
    <x v="0"/>
    <x v="79"/>
    <m/>
    <m/>
    <m/>
    <m/>
    <m/>
    <m/>
    <x v="0"/>
    <s v="Select Supplier"/>
    <s v="Select Supplier"/>
    <s v="Lot 2"/>
    <m/>
    <m/>
    <s v="Select Supplier"/>
    <m/>
    <m/>
    <m/>
    <m/>
    <m/>
    <m/>
    <m/>
    <m/>
    <m/>
    <m/>
    <m/>
    <m/>
  </r>
  <r>
    <x v="1"/>
    <n v="612"/>
    <d v="2022-01-07T00:00:00"/>
    <s v="Claire Butters"/>
    <s v="Newcastle Under Lyme"/>
    <s v="Newcastle Under Lyme"/>
    <s v="AL"/>
    <x v="438"/>
    <x v="13"/>
    <s v="Lot 3"/>
    <s v="Procedure: Standard_x000a_Location: Newcastle-Under-Lyme_x000a_Pattern: 5x2 hrs pw _x000a_Total:150 hrs"/>
    <d v="2022-01-10T00:00:00"/>
    <d v="1899-12-30T09:30:00"/>
    <d v="2022-01-17T00:00:00"/>
    <d v="1899-12-30T23:59:00"/>
    <x v="1"/>
    <x v="253"/>
    <d v="2022-05-27T00:00:00"/>
    <d v="2022-01-31T00:00:00"/>
    <d v="2022-04-08T00:00:00"/>
    <d v="2022-01-26T00:00:00"/>
    <d v="2022-02-02T00:00:00"/>
    <n v="2700"/>
    <x v="28"/>
    <s v="Stop Gap_x000a_Unit 1_x000a_Brindley Court_x000a_Dalewood Rd_x000a_Chesterton_x000a_ST5 9QA"/>
    <n v="0"/>
    <s v="Lot 3"/>
    <m/>
    <m/>
    <s v="Yes"/>
    <n v="2"/>
    <d v="2022-02-02T00:00:00"/>
    <d v="2022-01-31T00:00:00"/>
    <d v="2022-04-08T00:00:00"/>
    <n v="30"/>
    <m/>
    <m/>
    <s v="Yes"/>
    <s v="Yes"/>
    <s v="Yes"/>
    <m/>
    <s v="Yes"/>
  </r>
  <r>
    <x v="5"/>
    <n v="613"/>
    <d v="2022-01-12T00:00:00"/>
    <s v="Steph Evans"/>
    <s v="Newcastle Under Lyme"/>
    <s v="Newcastle Under Lyme"/>
    <s v="AL"/>
    <x v="433"/>
    <x v="13"/>
    <s v="Lot 3 "/>
    <s v="Procedure: Short_x000a_Location: Newcastle_x000a_Pattern: 3x2 hrs pw _x000a_Total: 24hrs"/>
    <d v="2022-01-12T00:00:00"/>
    <d v="1899-12-30T14:45:00"/>
    <d v="2022-01-17T00:00:00"/>
    <d v="1899-12-30T23:59:00"/>
    <x v="1"/>
    <x v="253"/>
    <d v="2022-02-18T00:00:00"/>
    <d v="2022-01-24T00:00:00"/>
    <d v="2022-02-18T00:00:00"/>
    <d v="2022-01-21T00:00:00"/>
    <d v="2022-01-22T00:00:00"/>
    <n v="1315.2"/>
    <x v="30"/>
    <s v="9 Gaunt Street_x000a_Leek_x000a_ST13 8EB"/>
    <s v="N/A"/>
    <s v="Lot 3 "/>
    <m/>
    <m/>
    <s v="Yes"/>
    <n v="2"/>
    <d v="2022-01-24T00:00:00"/>
    <d v="2022-01-24T00:00:00"/>
    <d v="2022-02-18T00:00:00"/>
    <n v="54.8"/>
    <s v="Ext 1 28/02/2022 to 08/04/2022_x000a_£1315.20"/>
    <m/>
    <s v="Yes"/>
    <s v="Yes"/>
    <s v="Yes"/>
    <m/>
    <s v="Yes"/>
  </r>
  <r>
    <x v="5"/>
    <n v="614"/>
    <d v="2022-01-12T00:00:00"/>
    <s v="Toni Colclough"/>
    <s v="Stafford"/>
    <s v="Stafford"/>
    <s v="AL"/>
    <x v="439"/>
    <x v="13"/>
    <s v="Lot 3 "/>
    <s v="Procedure: Standard_x000a_Location: Stafford_x000a_Pattern: 4.5 hrs pw _x000a_Total: 49.5 hrs"/>
    <d v="2022-01-12T00:00:00"/>
    <d v="1899-12-30T15:00:00"/>
    <d v="2022-01-19T00:00:00"/>
    <d v="1899-12-30T23:59:00"/>
    <x v="1"/>
    <x v="253"/>
    <d v="2022-04-08T00:00:00"/>
    <d v="2022-01-24T00:00:00"/>
    <d v="2022-04-08T00:00:00"/>
    <d v="2022-01-24T00:00:00"/>
    <d v="2022-01-24T00:00:00"/>
    <n v="2475"/>
    <x v="3"/>
    <s v="Dean Row Court  _x000a_Summerfields Village Centre _x000a_Dean Row Road  _x000a_Wilmslow _x000a_SK9 2TB"/>
    <n v="235030744"/>
    <s v="Lot 3 "/>
    <m/>
    <m/>
    <s v="Yes"/>
    <n v="1"/>
    <d v="2022-01-24T00:00:00"/>
    <d v="2022-01-24T00:00:00"/>
    <d v="2022-04-08T00:00:00"/>
    <n v="50"/>
    <m/>
    <m/>
    <m/>
    <m/>
    <m/>
    <m/>
    <m/>
  </r>
  <r>
    <x v="0"/>
    <n v="615"/>
    <d v="2022-01-12T00:00:00"/>
    <s v="Elizabeth Dunne"/>
    <s v="Cheslyn Hay"/>
    <s v="South Staffs"/>
    <s v="AL"/>
    <x v="440"/>
    <x v="13"/>
    <s v="Lot 3"/>
    <s v="Procedure: Short_x000a_Location: Cheslyn Hay_x000a_Pattern: 5x2 hrs pw _x000a_Total: 90hrs"/>
    <d v="2022-01-12T00:00:00"/>
    <d v="1899-12-30T15:40:00"/>
    <d v="2022-01-17T00:00:00"/>
    <d v="1899-12-30T23:59:00"/>
    <x v="1"/>
    <x v="254"/>
    <d v="2022-04-08T00:00:00"/>
    <d v="2022-01-31T00:00:00"/>
    <d v="2022-04-08T00:00:00"/>
    <d v="2022-01-20T00:00:00"/>
    <d v="2022-01-20T00:00:00"/>
    <n v="4410"/>
    <x v="4"/>
    <s v="11 Ferndell Close _x000a_Cannock _x000a_Staffs _x000a_WS11 1HR"/>
    <s v="N/A"/>
    <s v="Lot 3"/>
    <m/>
    <m/>
    <s v="Yes"/>
    <n v="1"/>
    <d v="2022-01-20T00:00:00"/>
    <d v="2022-01-31T00:00:00"/>
    <d v="2022-04-08T00:00:00"/>
    <n v="49"/>
    <m/>
    <m/>
    <s v="Yes"/>
    <s v="Yes"/>
    <s v="Yes"/>
    <s v="N/A"/>
    <s v="Yes"/>
  </r>
  <r>
    <x v="0"/>
    <n v="616"/>
    <d v="2022-01-13T00:00:00"/>
    <s v="Hayley Court"/>
    <s v="Cannock"/>
    <s v="Rugeley"/>
    <s v="AL"/>
    <x v="441"/>
    <x v="13"/>
    <s v="Lot 3"/>
    <s v="Procedure: Short_x000a_Location: Rugeley _x000a_Pattern: 3x2 hrs pw _x000a_Total: 54 hrs"/>
    <d v="2022-01-13T00:00:00"/>
    <d v="1899-12-30T14:50:00"/>
    <d v="2022-01-18T00:00:00"/>
    <d v="1899-12-30T23:59:00"/>
    <x v="0"/>
    <x v="21"/>
    <m/>
    <m/>
    <m/>
    <m/>
    <m/>
    <m/>
    <x v="0"/>
    <s v="Select Supplier"/>
    <s v="Select Supplier"/>
    <s v="Lot 3"/>
    <m/>
    <m/>
    <s v="Select Supplier"/>
    <m/>
    <m/>
    <m/>
    <m/>
    <m/>
    <m/>
    <m/>
    <m/>
    <m/>
    <m/>
    <m/>
    <m/>
  </r>
  <r>
    <x v="0"/>
    <n v="617"/>
    <d v="2022-01-13T00:00:00"/>
    <s v="Hayley Court"/>
    <s v="Lichfield"/>
    <s v="Burntwood"/>
    <s v="AL"/>
    <x v="442"/>
    <x v="13"/>
    <s v="Lot 3"/>
    <s v="Procedure: Short_x000a_Location: Burntwood_x000a_Pattern: 3x2 hrs pw _x000a_Total: 54 hrs"/>
    <d v="2022-01-13T00:00:00"/>
    <d v="1899-12-30T15:00:00"/>
    <d v="2022-01-18T00:00:00"/>
    <d v="1899-12-30T23:59:00"/>
    <x v="0"/>
    <x v="21"/>
    <m/>
    <m/>
    <m/>
    <m/>
    <m/>
    <m/>
    <x v="0"/>
    <s v="Select Supplier"/>
    <s v="Select Supplier"/>
    <s v="Lot 3"/>
    <m/>
    <m/>
    <s v="Select Supplier"/>
    <m/>
    <m/>
    <m/>
    <m/>
    <m/>
    <m/>
    <m/>
    <m/>
    <m/>
    <m/>
    <m/>
    <m/>
  </r>
  <r>
    <x v="0"/>
    <n v="618"/>
    <d v="2022-01-14T00:00:00"/>
    <s v="Elizabeth Dunne"/>
    <s v="Codsall"/>
    <s v="South Staffs"/>
    <s v="AL"/>
    <x v="443"/>
    <x v="13"/>
    <s v="Lot 3"/>
    <s v="Procedure: Standard_x000a_Location: Codsall_x000a_Pattern: 5*2 hrs pw _x000a_Total: 90 hrs"/>
    <d v="2022-01-14T00:00:00"/>
    <d v="1899-12-30T14:50:00"/>
    <d v="2022-01-21T00:00:00"/>
    <d v="1899-12-30T23:59:00"/>
    <x v="1"/>
    <x v="254"/>
    <d v="2022-04-08T00:00:00"/>
    <d v="2022-01-31T00:00:00"/>
    <d v="2022-04-08T00:00:00"/>
    <d v="2022-01-31T00:00:00"/>
    <d v="2022-01-31T00:00:00"/>
    <n v="4455"/>
    <x v="31"/>
    <s v="South Park Studios _x000a_88 Peterborough Road _x000a_London _x000a_SW6 3HH"/>
    <n v="223617075"/>
    <s v="Lot 3"/>
    <m/>
    <m/>
    <s v="Select Supplier"/>
    <n v="3"/>
    <d v="2022-01-31T00:00:00"/>
    <d v="2022-01-31T00:00:00"/>
    <d v="2022-04-08T00:00:00"/>
    <n v="49.5"/>
    <m/>
    <m/>
    <s v="Yes "/>
    <s v="Yes"/>
    <s v="Yes"/>
    <m/>
    <s v="Yes"/>
  </r>
  <r>
    <x v="5"/>
    <n v="619"/>
    <d v="2022-01-17T00:00:00"/>
    <s v="Nicky Johnson"/>
    <s v="Burton-upon-Trent"/>
    <s v="Burton-upon-Trent"/>
    <s v="AL"/>
    <x v="444"/>
    <x v="13"/>
    <s v="Lot 3"/>
    <s v="Procedure: Standard_x000a_Location: Burton_x000a_Pattern: 5*2 hrs pw _x000a_Total: 90 hrs"/>
    <d v="2022-01-19T00:00:00"/>
    <d v="1899-12-30T09:05:00"/>
    <d v="2022-01-26T00:00:00"/>
    <d v="1899-12-30T23:59:00"/>
    <x v="0"/>
    <x v="79"/>
    <m/>
    <m/>
    <m/>
    <m/>
    <m/>
    <m/>
    <x v="0"/>
    <s v="Select Supplier"/>
    <s v="Select Supplier"/>
    <s v="Lot 3"/>
    <m/>
    <m/>
    <s v="Select Supplier"/>
    <m/>
    <m/>
    <m/>
    <m/>
    <m/>
    <m/>
    <m/>
    <m/>
    <m/>
    <m/>
    <m/>
    <m/>
  </r>
  <r>
    <x v="3"/>
    <n v="620"/>
    <d v="2022-01-19T00:00:00"/>
    <s v="Sarah Rivers"/>
    <s v="County Wide"/>
    <s v="County Wide"/>
    <s v="MB"/>
    <x v="22"/>
    <x v="13"/>
    <s v="Lot 4"/>
    <s v="Procedure: Standard_x000a_Location: countywide_x000a_Pattern: 40 places, for 1 hour per month_x000a_Total: 200 hrs total"/>
    <d v="2022-01-19T00:00:00"/>
    <d v="1899-12-30T12:05:00"/>
    <d v="2022-01-26T00:00:00"/>
    <d v="1899-12-30T23:59:00"/>
    <x v="0"/>
    <x v="79"/>
    <d v="2022-07-31T00:00:00"/>
    <m/>
    <m/>
    <m/>
    <m/>
    <m/>
    <x v="0"/>
    <s v="Select Supplier"/>
    <s v="Select Supplier"/>
    <s v="Lot 4"/>
    <m/>
    <m/>
    <s v="Select Supplier"/>
    <m/>
    <m/>
    <m/>
    <m/>
    <m/>
    <m/>
    <m/>
    <m/>
    <m/>
    <m/>
    <m/>
    <m/>
  </r>
  <r>
    <x v="0"/>
    <n v="621"/>
    <d v="2022-01-20T00:00:00"/>
    <s v="Suzanne Ford"/>
    <s v="Tamworth"/>
    <s v="Tamworth"/>
    <s v="AL"/>
    <x v="445"/>
    <x v="13"/>
    <s v="Lot 3 "/>
    <s v="Procedure: Standard_x000a_Location: Tamworth _x000a_Pattern: 5*2 hrs pw _x000a_Total: 198 hrs"/>
    <d v="2022-01-20T00:00:00"/>
    <d v="1899-12-30T11:45:00"/>
    <d v="2022-01-27T00:00:00"/>
    <d v="1899-12-30T23:59:00"/>
    <x v="0"/>
    <x v="79"/>
    <m/>
    <m/>
    <m/>
    <m/>
    <m/>
    <m/>
    <x v="0"/>
    <s v="Select Supplier"/>
    <s v="Select Supplier"/>
    <s v="Lot 3 "/>
    <m/>
    <m/>
    <s v="Select Supplier"/>
    <m/>
    <m/>
    <m/>
    <m/>
    <m/>
    <m/>
    <m/>
    <m/>
    <m/>
    <m/>
    <m/>
    <m/>
  </r>
  <r>
    <x v="0"/>
    <n v="622"/>
    <d v="2022-01-20T00:00:00"/>
    <s v="Hayley Court"/>
    <s v="Cannock"/>
    <s v="Rugeley"/>
    <s v="AL"/>
    <x v="441"/>
    <x v="13"/>
    <s v="Lot 3"/>
    <s v="Procedure: Short_x000a_Location: Rugeley _x000a_Pattern: 3x2 hrs pw _x000a_Total: 54 hrs"/>
    <d v="2022-01-20T00:00:00"/>
    <d v="1899-12-30T11:00:00"/>
    <d v="2022-01-26T00:00:00"/>
    <d v="1899-12-30T23:59:00"/>
    <x v="0"/>
    <x v="79"/>
    <m/>
    <m/>
    <m/>
    <m/>
    <m/>
    <m/>
    <x v="0"/>
    <s v="Select Supplier"/>
    <s v="Select Supplier"/>
    <s v="Lot 3"/>
    <m/>
    <m/>
    <s v="Select Supplier"/>
    <m/>
    <m/>
    <m/>
    <m/>
    <m/>
    <m/>
    <m/>
    <m/>
    <m/>
    <m/>
    <m/>
    <m/>
  </r>
  <r>
    <x v="0"/>
    <n v="623"/>
    <d v="2022-01-20T00:00:00"/>
    <s v="Hayley Court"/>
    <s v="Lichfield"/>
    <s v="Burntwood"/>
    <s v="AL"/>
    <x v="442"/>
    <x v="13"/>
    <s v="Lot 3"/>
    <s v="Procedure: Short_x000a_Location: Burntwood_x000a_Pattern: 3x2 hrs pw _x000a_Total: 54 hrs"/>
    <d v="2022-01-20T00:00:00"/>
    <d v="1899-12-30T11:05:00"/>
    <d v="2022-01-26T00:00:00"/>
    <d v="1899-12-30T23:59:00"/>
    <x v="0"/>
    <x v="79"/>
    <m/>
    <m/>
    <m/>
    <m/>
    <m/>
    <m/>
    <x v="0"/>
    <s v="Select Supplier"/>
    <s v="Select Supplier"/>
    <s v="Lot 3"/>
    <m/>
    <m/>
    <s v="Select Supplier"/>
    <m/>
    <m/>
    <m/>
    <m/>
    <m/>
    <m/>
    <m/>
    <m/>
    <m/>
    <m/>
    <m/>
    <m/>
  </r>
  <r>
    <x v="5"/>
    <n v="624"/>
    <d v="2022-01-21T00:00:00"/>
    <s v="Lynn Sheldon"/>
    <s v="Newcastle Under Lyme"/>
    <s v="Newcastle Under Lyme"/>
    <s v="AL"/>
    <x v="446"/>
    <x v="13"/>
    <s v="Lot 1 "/>
    <s v="Procedure: Standard_x000a_Location: Newcastle_x000a_Pattern: Full time_x000a_Total: Full time "/>
    <d v="2022-01-21T00:00:00"/>
    <d v="1899-12-30T14:00:00"/>
    <d v="2022-01-28T00:00:00"/>
    <d v="1899-12-30T23:59:00"/>
    <x v="0"/>
    <x v="79"/>
    <m/>
    <m/>
    <m/>
    <m/>
    <m/>
    <m/>
    <x v="0"/>
    <s v="Select Supplier"/>
    <s v="Select Supplier"/>
    <s v="Lot 1 "/>
    <m/>
    <m/>
    <s v="Select Supplier"/>
    <m/>
    <m/>
    <m/>
    <m/>
    <m/>
    <m/>
    <m/>
    <m/>
    <m/>
    <m/>
    <m/>
    <m/>
  </r>
  <r>
    <x v="5"/>
    <n v="625"/>
    <d v="2022-01-21T00:00:00"/>
    <s v="Toni Colclough"/>
    <s v="Stafford"/>
    <s v="Stafford"/>
    <s v="AL"/>
    <x v="447"/>
    <x v="13"/>
    <s v="Lot 3 "/>
    <s v="Procedure: Standard_x000a_Location: Stafford_x000a_Pattern: 2x1.5 hrs pw_x000a_Total: 27 hrs"/>
    <d v="2022-01-24T00:00:00"/>
    <d v="1899-12-30T11:00:00"/>
    <d v="2022-01-31T00:00:00"/>
    <d v="1899-12-30T23:59:00"/>
    <x v="1"/>
    <x v="255"/>
    <d v="2022-04-08T00:00:00"/>
    <d v="2022-02-14T00:00:00"/>
    <d v="2022-04-08T00:00:00"/>
    <d v="2022-02-10T00:00:00"/>
    <d v="2022-02-11T00:00:00"/>
    <n v="1029"/>
    <x v="4"/>
    <s v="11 Ferndell Close _x000a_Cannock _x000a_Staffs _x000a_WS11 1HR"/>
    <s v="N/A"/>
    <s v="Lot 3 "/>
    <m/>
    <m/>
    <s v="Yes"/>
    <n v="3"/>
    <d v="2022-02-11T00:00:00"/>
    <d v="2022-02-14T00:00:00"/>
    <d v="2022-04-08T00:00:00"/>
    <n v="49"/>
    <m/>
    <m/>
    <s v="Yes"/>
    <s v="Yes"/>
    <s v="Yes"/>
    <m/>
    <s v="Yes"/>
  </r>
  <r>
    <x v="5"/>
    <n v="626"/>
    <d v="2022-01-24T00:00:00"/>
    <s v="Nicky Johnson"/>
    <s v="Tamworth"/>
    <s v="Tamworth"/>
    <s v="AL"/>
    <x v="448"/>
    <x v="13"/>
    <s v="Lot 3"/>
    <s v="Procedure: Standard_x000a_Location: Tamworth_x000a_Pattern: 2x2 hrs pw_x000a_Total: 8 hrs"/>
    <d v="2022-01-24T00:00:00"/>
    <d v="1899-12-30T13:53:00"/>
    <d v="2022-01-31T00:00:00"/>
    <d v="1899-12-30T23:59:00"/>
    <x v="1"/>
    <x v="255"/>
    <d v="2022-02-18T00:00:00"/>
    <d v="2022-02-07T00:00:00"/>
    <d v="2022-04-08T00:00:00"/>
    <d v="2022-02-08T00:00:00"/>
    <d v="2022-02-08T00:00:00"/>
    <n v="1568"/>
    <x v="27"/>
    <s v="111 Union House _x000a_New Union Street_x000a_Coventry_x000a_CV1 2NT"/>
    <n v="20120117"/>
    <s v="Lot 3"/>
    <m/>
    <m/>
    <s v="Select Supplier"/>
    <n v="1"/>
    <d v="2022-02-08T00:00:00"/>
    <s v="08/02/222"/>
    <d v="2022-04-08T00:00:00"/>
    <n v="49"/>
    <m/>
    <m/>
    <s v="Yes"/>
    <s v="Yes"/>
    <s v="Yes"/>
    <m/>
    <s v="Yes"/>
  </r>
  <r>
    <x v="0"/>
    <n v="627"/>
    <d v="2022-01-27T00:00:00"/>
    <s v="Elizabeth Dunne"/>
    <s v="South Staffs"/>
    <s v="Great Wyrley"/>
    <s v="AL"/>
    <x v="449"/>
    <x v="13"/>
    <s v="Lot 3"/>
    <s v="Procedure: Short_x000a_Location: Great Wyrley_x000a_Pattern: 4x1.5 hrs pw _x000a_Total: 48 hrs"/>
    <d v="2022-01-27T00:00:00"/>
    <d v="1899-12-30T10:20:00"/>
    <d v="2022-02-01T00:00:00"/>
    <d v="1899-12-30T23:59:00"/>
    <x v="0"/>
    <x v="79"/>
    <m/>
    <m/>
    <m/>
    <m/>
    <m/>
    <m/>
    <x v="0"/>
    <s v="Select Supplier"/>
    <s v="Select Supplier"/>
    <s v="Lot 3"/>
    <m/>
    <m/>
    <s v="Select Supplier"/>
    <m/>
    <m/>
    <m/>
    <m/>
    <m/>
    <m/>
    <m/>
    <m/>
    <m/>
    <m/>
    <m/>
    <m/>
  </r>
  <r>
    <x v="0"/>
    <n v="628"/>
    <d v="2022-01-27T00:00:00"/>
    <s v="Suzanne Ford"/>
    <s v="Tamworth"/>
    <s v="Tamworth"/>
    <s v="AL"/>
    <x v="414"/>
    <x v="13"/>
    <s v="Lot 2"/>
    <s v="Procedure: Standard_x000a_Location: Tamworth_x000a_Pattern: 3x5 hrs pw_x000a_Total: 90 hrs"/>
    <d v="2022-01-27T00:00:00"/>
    <d v="1899-12-30T10:40:00"/>
    <d v="2022-02-03T00:00:00"/>
    <d v="1899-12-30T23:59:00"/>
    <x v="0"/>
    <x v="79"/>
    <m/>
    <m/>
    <m/>
    <m/>
    <m/>
    <m/>
    <x v="0"/>
    <s v="Select Supplier"/>
    <s v="Select Supplier"/>
    <s v="Lot 2"/>
    <m/>
    <m/>
    <s v="Select Supplier"/>
    <m/>
    <m/>
    <m/>
    <m/>
    <m/>
    <m/>
    <m/>
    <m/>
    <m/>
    <m/>
    <m/>
    <m/>
  </r>
  <r>
    <x v="5"/>
    <n v="629"/>
    <d v="2022-01-27T00:00:00"/>
    <s v="Nicky Johnson"/>
    <s v="Burton-upon-Trent"/>
    <s v="Burton-upon-Trent"/>
    <s v="AL"/>
    <x v="444"/>
    <x v="13"/>
    <s v="Lot 3"/>
    <s v="Procedure: Standard_x000a_Location: Burton_x000a_Pattern: 5x2 hrs pw_x000a_Total: 70 hrs"/>
    <d v="2022-01-27T00:00:00"/>
    <d v="1899-12-30T11:00:00"/>
    <d v="2022-02-03T00:00:00"/>
    <d v="1899-12-30T23:59:00"/>
    <x v="0"/>
    <x v="79"/>
    <m/>
    <m/>
    <m/>
    <m/>
    <m/>
    <m/>
    <x v="0"/>
    <s v="Select Supplier"/>
    <s v="Select Supplier"/>
    <s v="Lot 3"/>
    <m/>
    <m/>
    <s v="Select Supplier"/>
    <m/>
    <m/>
    <m/>
    <m/>
    <m/>
    <m/>
    <m/>
    <m/>
    <m/>
    <m/>
    <m/>
    <m/>
  </r>
  <r>
    <x v="0"/>
    <n v="630"/>
    <d v="2022-01-27T00:00:00"/>
    <s v="Lucy Morris"/>
    <s v="Stafford"/>
    <s v="Stafford"/>
    <s v="AL"/>
    <x v="450"/>
    <x v="13"/>
    <s v="Lot 3 "/>
    <s v="Procedure: Short_x000a_Location: Stafford_x000a_Pattern: 3x1.5 hrs pw _x000a_Total: 36 hrs"/>
    <d v="2022-01-27T00:00:00"/>
    <d v="1899-12-30T16:25:00"/>
    <d v="2022-02-01T00:00:00"/>
    <d v="1899-12-30T23:59:00"/>
    <x v="1"/>
    <x v="255"/>
    <d v="2022-04-08T00:00:00"/>
    <d v="2022-02-07T00:00:00"/>
    <d v="2022-04-08T00:00:00"/>
    <d v="2022-02-08T00:00:00"/>
    <d v="2022-02-08T00:00:00"/>
    <n v="1782"/>
    <x v="31"/>
    <s v="South Park Studios _x000a_88 Peterborough Road _x000a_London _x000a_SW6 3HH"/>
    <n v="223617075"/>
    <s v="Lot 3 "/>
    <m/>
    <m/>
    <s v="Select Supplier"/>
    <n v="2"/>
    <d v="2022-02-08T00:00:00"/>
    <d v="2022-02-08T00:00:00"/>
    <d v="2022-04-08T00:00:00"/>
    <n v="49.5"/>
    <m/>
    <s v="Terminated 11/02/2022"/>
    <s v="Yes"/>
    <s v="Yes"/>
    <s v="Yes"/>
    <m/>
    <s v="Yes"/>
  </r>
  <r>
    <x v="0"/>
    <n v="631"/>
    <d v="2022-01-27T00:00:00"/>
    <s v="Haley Court"/>
    <s v="Cannock"/>
    <s v="Rugeley"/>
    <s v="AL"/>
    <x v="441"/>
    <x v="13"/>
    <s v="Lot 3"/>
    <s v="Procedure: Short_x000a_Location: Rugeley _x000a_Pattern: 3x2 hrs pw _x000a_Total: 46 hrs"/>
    <d v="2022-01-27T00:00:00"/>
    <d v="1899-12-30T16:45:00"/>
    <d v="2022-02-01T00:00:00"/>
    <d v="1899-12-30T23:59:00"/>
    <x v="1"/>
    <x v="256"/>
    <d v="2022-04-08T00:00:00"/>
    <d v="2022-02-09T00:00:00"/>
    <d v="2022-04-08T00:00:00"/>
    <d v="2022-02-04T00:00:00"/>
    <d v="2022-02-04T00:00:00"/>
    <n v="2376"/>
    <x v="31"/>
    <s v="South Park Studios _x000a_88 Peterborough Road _x000a_London _x000a_SW6 3HH"/>
    <n v="223617075"/>
    <s v="Lot 3"/>
    <m/>
    <m/>
    <s v="Select Supplier"/>
    <n v="1"/>
    <d v="2022-02-04T00:00:00"/>
    <d v="2022-02-09T00:00:00"/>
    <d v="2022-04-08T00:00:00"/>
    <n v="49.5"/>
    <m/>
    <s v="Terminated 8.3.22"/>
    <s v="Yes"/>
    <s v="Yes"/>
    <s v="Yes"/>
    <m/>
    <s v="Yes"/>
  </r>
  <r>
    <x v="0"/>
    <n v="632"/>
    <d v="2022-01-27T00:00:00"/>
    <s v="Haley Court"/>
    <s v="Lichfield"/>
    <s v="Burntwood"/>
    <s v="AL"/>
    <x v="442"/>
    <x v="13"/>
    <s v="Lot 3"/>
    <s v="Procedure: Short_x000a_Location: Burntwood_x000a_Pattern: 3x2 hrs pw _x000a_Total: 48 hrs"/>
    <d v="2022-01-27T00:00:00"/>
    <d v="1899-12-30T16:55:00"/>
    <d v="2022-02-01T00:00:00"/>
    <d v="1899-12-30T23:59:00"/>
    <x v="1"/>
    <x v="256"/>
    <d v="2022-04-08T00:00:00"/>
    <d v="2022-02-09T00:00:00"/>
    <d v="2022-04-08T00:00:00"/>
    <d v="2022-02-04T00:00:00"/>
    <d v="2022-02-04T00:00:00"/>
    <n v="2376"/>
    <x v="31"/>
    <s v="South Park Studios _x000a_88 Peterborough Road _x000a_London _x000a_SW6 3HH"/>
    <n v="223617075"/>
    <s v="Lot 3"/>
    <m/>
    <m/>
    <s v="Select Supplier"/>
    <n v="1"/>
    <d v="2022-02-04T00:00:00"/>
    <d v="2022-02-09T00:00:00"/>
    <d v="2022-04-08T00:00:00"/>
    <n v="49.5"/>
    <m/>
    <s v="Terminated 15.3.22"/>
    <s v="Yes"/>
    <s v="Yes"/>
    <s v="Yes"/>
    <m/>
    <s v="Yes"/>
  </r>
  <r>
    <x v="5"/>
    <n v="633"/>
    <d v="2022-01-31T00:00:00"/>
    <s v="Lynn Sheldon"/>
    <s v="Newcastle Under Lyme"/>
    <s v="Newcastle Under Lyme"/>
    <s v="AL"/>
    <x v="446"/>
    <x v="13"/>
    <s v="Lot 1 "/>
    <s v="Procedure: Standard_x000a_Location: Newcastle_x000a_Pattern: Full time_x000a_Total: Full time "/>
    <d v="2022-01-31T00:00:00"/>
    <d v="1899-12-30T13:53:00"/>
    <d v="2022-02-07T00:00:00"/>
    <d v="1899-12-30T23:59:00"/>
    <x v="0"/>
    <x v="79"/>
    <m/>
    <m/>
    <m/>
    <m/>
    <m/>
    <m/>
    <x v="0"/>
    <s v="Select Supplier"/>
    <s v="Select Supplier"/>
    <s v="Lot 1 "/>
    <m/>
    <m/>
    <s v="Select Supplier"/>
    <m/>
    <m/>
    <m/>
    <m/>
    <m/>
    <m/>
    <m/>
    <m/>
    <m/>
    <m/>
    <m/>
    <m/>
  </r>
  <r>
    <x v="0"/>
    <n v="634"/>
    <d v="2022-02-01T00:00:00"/>
    <s v="Millicent Bourne "/>
    <s v="Staffordshire Moorlands"/>
    <s v="Leek "/>
    <s v="AL"/>
    <x v="429"/>
    <x v="13"/>
    <s v="Lot 3"/>
    <s v="Procedure: Standard_x000a_Location: Leek _x000a_Pattern: 5x2 hrs pw _x000a_Total: 70hrs"/>
    <d v="2022-02-01T00:00:00"/>
    <d v="1899-12-30T09:30:00"/>
    <d v="2022-02-08T00:00:00"/>
    <d v="1899-12-30T23:59:00"/>
    <x v="0"/>
    <x v="79"/>
    <m/>
    <m/>
    <m/>
    <m/>
    <m/>
    <m/>
    <x v="0"/>
    <s v="Select Supplier"/>
    <s v="Select Supplier"/>
    <s v="Lot 3"/>
    <m/>
    <m/>
    <s v="Select Supplier"/>
    <m/>
    <m/>
    <m/>
    <m/>
    <m/>
    <m/>
    <m/>
    <m/>
    <m/>
    <m/>
    <m/>
    <m/>
  </r>
  <r>
    <x v="5"/>
    <n v="635"/>
    <d v="2022-02-01T00:00:00"/>
    <s v="Toni Colclough"/>
    <s v="Stafford"/>
    <s v="Stafford"/>
    <s v="AL"/>
    <x v="451"/>
    <x v="13"/>
    <s v="Lot 3 "/>
    <s v="Procedure: Standard_x000a_Location: Stafford_x000a_Pattern: 1.5x2 hrs pw _x000a_Total: 21hrs"/>
    <d v="2022-02-01T00:00:00"/>
    <d v="1899-12-30T12:30:00"/>
    <d v="2022-02-08T00:00:00"/>
    <d v="1899-12-30T23:59:00"/>
    <x v="1"/>
    <x v="257"/>
    <d v="2022-04-08T00:00:00"/>
    <d v="2022-02-14T00:00:00"/>
    <d v="2022-04-08T00:00:00"/>
    <d v="2022-02-11T00:00:00"/>
    <d v="2022-02-12T00:00:00"/>
    <n v="1050"/>
    <x v="3"/>
    <s v="Dean Row Court  _x000a_Summerfields Village Centre _x000a_Dean Row Road  _x000a_Wilmslow _x000a_SK9 2TB"/>
    <n v="235030744"/>
    <s v="Lot 3 "/>
    <m/>
    <m/>
    <s v="Yes"/>
    <n v="1"/>
    <d v="2022-02-12T00:00:00"/>
    <d v="2022-02-14T00:00:00"/>
    <d v="2022-04-08T00:00:00"/>
    <n v="50"/>
    <m/>
    <m/>
    <s v="Yes"/>
    <s v="Yes"/>
    <s v="Yes"/>
    <m/>
    <s v="Yes"/>
  </r>
  <r>
    <x v="5"/>
    <n v="636"/>
    <d v="2022-02-02T00:00:00"/>
    <s v="Jackie Taylor"/>
    <s v="Whittington "/>
    <s v="Lichfield"/>
    <s v="AL"/>
    <x v="430"/>
    <x v="13"/>
    <s v="Lot 3"/>
    <s v="Procedure: Short_x000a_Location: Lichfield_x000a_Pattern: 3x2 hrs pw _x000a_Total: 42hrs"/>
    <d v="2022-02-02T00:00:00"/>
    <d v="1899-12-30T09:40:00"/>
    <d v="2022-02-07T00:00:00"/>
    <d v="1899-12-30T23:59:00"/>
    <x v="0"/>
    <x v="79"/>
    <m/>
    <m/>
    <m/>
    <m/>
    <m/>
    <m/>
    <x v="0"/>
    <m/>
    <m/>
    <s v="Lot 3"/>
    <m/>
    <m/>
    <s v="Yes"/>
    <m/>
    <m/>
    <m/>
    <m/>
    <m/>
    <m/>
    <m/>
    <m/>
    <m/>
    <m/>
    <m/>
    <m/>
  </r>
  <r>
    <x v="0"/>
    <n v="637"/>
    <d v="2022-02-02T00:00:00"/>
    <s v="Suzanne Ford"/>
    <s v="Tamworth"/>
    <s v="Tamworth"/>
    <s v="AL"/>
    <x v="445"/>
    <x v="13"/>
    <s v="Lot 3 "/>
    <s v="Procedure: Standard_x000a_Location: Tamworth _x000a_Pattern: 5*2 hrs pw _x000a_Total: 178 hrs"/>
    <d v="2022-02-02T00:00:00"/>
    <d v="1899-12-30T09:45:00"/>
    <d v="2022-02-09T00:00:00"/>
    <d v="1899-12-30T23:59:00"/>
    <x v="0"/>
    <x v="79"/>
    <m/>
    <m/>
    <m/>
    <m/>
    <m/>
    <m/>
    <x v="0"/>
    <s v="Select Supplier"/>
    <s v="Select Supplier"/>
    <s v="Lot 3 "/>
    <m/>
    <m/>
    <s v="Select Supplier"/>
    <m/>
    <m/>
    <m/>
    <m/>
    <m/>
    <m/>
    <m/>
    <m/>
    <m/>
    <m/>
    <m/>
    <m/>
  </r>
  <r>
    <x v="0"/>
    <n v="638"/>
    <d v="2022-02-02T00:00:00"/>
    <s v="Julie Holmes"/>
    <s v="Moorlands"/>
    <s v="Leek"/>
    <s v="AL"/>
    <x v="452"/>
    <x v="13"/>
    <s v="Lot 3 "/>
    <s v="Procedure: Standard_x000a_Location: Leek_x000a_Pattern: 3x1.5 hrs pw _x000a_Total:85.5 hrs"/>
    <d v="2022-02-02T00:00:00"/>
    <d v="1899-12-30T09:48:00"/>
    <d v="2022-02-09T00:00:00"/>
    <d v="1899-12-30T23:59:00"/>
    <x v="1"/>
    <x v="257"/>
    <d v="2022-05-27T00:00:00"/>
    <d v="2022-02-28T00:00:00"/>
    <d v="2022-05-27T00:00:00"/>
    <d v="2022-02-18T00:00:00"/>
    <d v="2022-02-21T00:00:00"/>
    <n v="2450.25"/>
    <x v="31"/>
    <s v="South Park Studios _x000a_88 Peterborough Road _x000a_London _x000a_SW6 3HH"/>
    <n v="223617075"/>
    <s v="Lot 3 "/>
    <m/>
    <m/>
    <s v="Select Supplier"/>
    <n v="2"/>
    <d v="2022-02-21T00:00:00"/>
    <d v="2022-02-28T00:00:00"/>
    <d v="2022-05-27T00:00:00"/>
    <n v="49.5"/>
    <m/>
    <m/>
    <s v="Yes"/>
    <s v="Yes"/>
    <s v="Yes"/>
    <m/>
    <s v="Yes"/>
  </r>
  <r>
    <x v="5"/>
    <n v="639"/>
    <d v="2022-02-02T00:00:00"/>
    <s v="Ian Bolderson"/>
    <s v="East Staffordshire"/>
    <s v="Tutbury"/>
    <s v="AL"/>
    <x v="453"/>
    <x v="13"/>
    <s v="Lot 3 "/>
    <s v="Procedure: Standard_x000a_Location: Tutbury_x000a_Pattern: 3*1.5 hrs pw _x000a_Total: 27 hrs"/>
    <d v="2022-02-02T00:00:00"/>
    <d v="1899-12-30T10:20:00"/>
    <d v="2022-02-09T00:00:00"/>
    <d v="1899-12-30T23:59:00"/>
    <x v="1"/>
    <x v="258"/>
    <d v="2022-04-08T00:00:00"/>
    <d v="2022-02-28T00:00:00"/>
    <d v="2022-04-08T00:00:00"/>
    <d v="2022-02-18T00:00:00"/>
    <d v="2022-02-21T00:00:00"/>
    <n v="1296"/>
    <x v="4"/>
    <s v="11 Ferndell Close _x000a_Cannock _x000a_Staffs _x000a_WS11 1HR"/>
    <s v="N/A"/>
    <s v="Lot 3 "/>
    <m/>
    <m/>
    <s v="Yes"/>
    <n v="2"/>
    <d v="2022-02-21T00:00:00"/>
    <d v="2022-02-28T00:00:00"/>
    <d v="2022-04-08T00:00:00"/>
    <n v="48"/>
    <m/>
    <m/>
    <s v="Yes"/>
    <s v="Yes"/>
    <s v="Yes"/>
    <m/>
    <s v="Yes"/>
  </r>
  <r>
    <x v="5"/>
    <n v="640"/>
    <d v="2022-02-02T00:00:00"/>
    <s v="Keith Mellor"/>
    <s v="Moorlands"/>
    <s v="Leek"/>
    <s v="AL"/>
    <x v="454"/>
    <x v="13"/>
    <s v="Lot 3 "/>
    <s v="Procedure: Standard_x000a_Location: Leek_x000a_Pattern: 3*1.5 hrs pw _x000a_Total: 27 hrs"/>
    <d v="2022-02-02T00:00:00"/>
    <d v="1899-12-30T15:20:00"/>
    <d v="2022-02-09T00:00:00"/>
    <d v="1899-12-30T23:59:00"/>
    <x v="1"/>
    <x v="258"/>
    <d v="2022-04-08T00:00:00"/>
    <d v="2022-02-28T00:00:00"/>
    <d v="2022-04-08T00:00:00"/>
    <d v="2022-02-16T00:00:00"/>
    <d v="2022-02-17T00:00:00"/>
    <n v="1479.6"/>
    <x v="30"/>
    <s v="9 Gaunt Street_x000a_Leek_x000a_ST13 8EB"/>
    <s v="N/A"/>
    <s v="Lot 3 "/>
    <m/>
    <m/>
    <s v="Yes"/>
    <n v="3"/>
    <d v="2022-02-18T00:00:00"/>
    <d v="2022-02-28T00:00:00"/>
    <d v="2022-04-08T00:00:00"/>
    <n v="54.8"/>
    <m/>
    <m/>
    <s v="Yes"/>
    <s v="Yes"/>
    <s v="Yes"/>
    <m/>
    <s v="Yes"/>
  </r>
  <r>
    <x v="3"/>
    <n v="641"/>
    <d v="2022-02-04T00:00:00"/>
    <s v="Sarah Rivers"/>
    <s v="County Wide"/>
    <s v="County Wide"/>
    <s v="MB"/>
    <x v="22"/>
    <x v="13"/>
    <s v="Lot 4"/>
    <s v="Procedure: Standard_x000a_Location: countywide_x000a_Pattern: 40 places, for 1 hour per month_x000a_Total: 200 hrs total"/>
    <d v="2022-02-04T00:00:00"/>
    <d v="1899-12-30T12:05:00"/>
    <d v="2022-02-11T00:00:00"/>
    <d v="1899-12-30T23:59:00"/>
    <x v="1"/>
    <x v="259"/>
    <d v="2022-07-31T00:00:00"/>
    <d v="2022-03-01T00:00:00"/>
    <d v="2022-07-31T00:00:00"/>
    <d v="2022-02-21T00:00:00"/>
    <m/>
    <n v="15000"/>
    <x v="4"/>
    <s v="11 Ferndell Close _x000a_Cannock _x000a_Staffs _x000a_WS11 1HR"/>
    <s v="N/A"/>
    <s v="Lot 4"/>
    <m/>
    <m/>
    <s v="Yes"/>
    <n v="1"/>
    <d v="2022-02-22T00:00:00"/>
    <d v="2022-03-01T00:00:00"/>
    <d v="2022-07-31T00:00:00"/>
    <n v="75"/>
    <m/>
    <m/>
    <m/>
    <m/>
    <m/>
    <m/>
    <m/>
  </r>
  <r>
    <x v="5"/>
    <n v="642"/>
    <d v="2022-02-04T00:00:00"/>
    <s v="Nicky Johnson"/>
    <s v="Burton-upon-Trent"/>
    <s v="Burton-upon-Trent"/>
    <s v="AL"/>
    <x v="444"/>
    <x v="13"/>
    <s v="Lot 3"/>
    <s v="Procedure: Standard_x000a_Location: Burton_x000a_Pattern: 5x2 hrs pw_x000a_Total: 60 hrs"/>
    <d v="2022-02-04T00:00:00"/>
    <d v="1899-12-30T14:00:00"/>
    <d v="2022-02-11T00:00:00"/>
    <d v="1899-12-30T23:59:00"/>
    <x v="1"/>
    <x v="258"/>
    <d v="2022-04-08T00:00:00"/>
    <d v="2022-02-28T00:00:00"/>
    <d v="2022-04-08T00:00:00"/>
    <d v="2022-02-23T00:00:00"/>
    <d v="2022-02-23T00:00:00"/>
    <n v="3000"/>
    <x v="3"/>
    <s v="Dean Row Court  _x000a_Summerfields Village Centre _x000a_Dean Row Road  _x000a_Wilmslow _x000a_SK9 2TB"/>
    <n v="235030744"/>
    <s v="Lot 3"/>
    <m/>
    <m/>
    <s v="Yes"/>
    <n v="1"/>
    <d v="2022-02-23T00:00:00"/>
    <d v="2022-02-28T00:00:00"/>
    <d v="2022-04-08T00:00:00"/>
    <n v="50"/>
    <m/>
    <m/>
    <s v="Yes"/>
    <s v="Yes"/>
    <s v="Yes"/>
    <m/>
    <s v="Yes"/>
  </r>
  <r>
    <x v="5"/>
    <n v="643"/>
    <d v="2022-02-07T00:00:00"/>
    <s v="Toni Colclough"/>
    <s v="Stafford"/>
    <s v="Stafford"/>
    <s v="AL"/>
    <x v="455"/>
    <x v="13"/>
    <s v="Lot 3 "/>
    <s v="Procedure: Standard_x000a_Location: Stafford_x000a_Pattern: 3x2 hrs pw_x000a_Total: 66 hrs"/>
    <d v="2022-02-08T00:00:00"/>
    <d v="1899-12-30T12:10:00"/>
    <d v="2022-02-15T00:00:00"/>
    <d v="1899-12-30T23:59:00"/>
    <x v="0"/>
    <x v="21"/>
    <m/>
    <m/>
    <m/>
    <m/>
    <m/>
    <m/>
    <x v="0"/>
    <s v="Select Supplier"/>
    <s v="Select Supplier"/>
    <s v="Lot 3 "/>
    <m/>
    <m/>
    <s v="Select Supplier"/>
    <m/>
    <m/>
    <m/>
    <m/>
    <m/>
    <m/>
    <m/>
    <m/>
    <m/>
    <m/>
    <m/>
    <m/>
  </r>
  <r>
    <x v="5"/>
    <n v="644"/>
    <d v="2022-02-08T00:00:00"/>
    <s v="Jackie Taylor"/>
    <s v="Whittington "/>
    <s v="Lichfield"/>
    <s v="AL"/>
    <x v="430"/>
    <x v="13"/>
    <s v="Lot 3"/>
    <s v="Procedure: Standard_x000a_Location: Lichfield_x000a_Pattern: 3x2 hrs pw _x000a_Total: 36hrs"/>
    <d v="2022-02-08T00:00:00"/>
    <d v="1899-12-30T11:55:00"/>
    <d v="2022-02-15T00:00:00"/>
    <d v="1899-12-30T23:59:00"/>
    <x v="1"/>
    <x v="258"/>
    <d v="2022-04-08T00:00:00"/>
    <d v="2022-02-28T00:00:00"/>
    <d v="2022-04-08T00:00:00"/>
    <d v="2022-02-18T00:00:00"/>
    <d v="2022-02-21T00:00:00"/>
    <n v="1800"/>
    <x v="4"/>
    <s v="11 Ferndell Close _x000a_Cannock _x000a_Staffs _x000a_WS11 1HR"/>
    <s v="N/A"/>
    <s v="Lot 3"/>
    <m/>
    <m/>
    <s v="Yes"/>
    <n v="1"/>
    <d v="2022-02-21T00:00:00"/>
    <d v="2022-02-28T00:00:00"/>
    <d v="2022-04-08T00:00:00"/>
    <n v="50"/>
    <m/>
    <m/>
    <s v="Yes"/>
    <s v="Yes"/>
    <s v="Yes"/>
    <s v="N/A"/>
    <s v="Yes"/>
  </r>
  <r>
    <x v="5"/>
    <n v="645"/>
    <d v="2022-02-17T00:00:00"/>
    <s v="Toni Colclough"/>
    <s v="Stafford"/>
    <s v="Stafford"/>
    <s v="AL"/>
    <x v="455"/>
    <x v="13"/>
    <s v="Lot 3"/>
    <s v="Procedure: Standard_x000a_Location: Stafford_x000a_Pattern: 3x2 hrs pw_x000a_Total: 60 hrs"/>
    <d v="2022-02-17T00:00:00"/>
    <d v="1899-12-30T10:20:00"/>
    <d v="2022-02-24T00:00:00"/>
    <d v="1899-12-30T23:59:00"/>
    <x v="1"/>
    <x v="260"/>
    <d v="2022-04-08T00:00:00"/>
    <d v="2022-03-07T00:00:00"/>
    <d v="2022-04-08T00:00:00"/>
    <d v="2022-03-04T00:00:00"/>
    <d v="2022-03-04T00:00:00"/>
    <n v="2940"/>
    <x v="4"/>
    <s v="11 Ferndell Close _x000a_Cannock _x000a_Staffs _x000a_WS11 1HR"/>
    <s v="N/A"/>
    <s v="Lot 3"/>
    <m/>
    <m/>
    <s v="Yes"/>
    <n v="1"/>
    <d v="2022-03-07T00:00:00"/>
    <d v="2022-03-07T00:00:00"/>
    <d v="2022-04-08T00:00:00"/>
    <n v="49"/>
    <m/>
    <m/>
    <s v="Yes"/>
    <s v="Yes"/>
    <s v="Yes"/>
    <s v="N/A"/>
    <s v="Yes"/>
  </r>
  <r>
    <x v="5"/>
    <n v="646"/>
    <d v="2022-02-17T00:00:00"/>
    <s v="Bridget Thompson"/>
    <s v="Tamworth"/>
    <s v="Tamworth"/>
    <s v="AL"/>
    <x v="456"/>
    <x v="13"/>
    <s v="Lot 3"/>
    <s v="Procedure: Standard_x000a_Location: Tamworth_x000a_Pattern: 5x1.5 hrs pw_x000a_Total: 75 hrs"/>
    <d v="2022-02-17T00:00:00"/>
    <d v="1899-12-30T10:40:00"/>
    <d v="2022-02-24T00:00:00"/>
    <d v="1899-12-30T23:59:00"/>
    <x v="1"/>
    <x v="260"/>
    <d v="2022-05-27T00:00:00"/>
    <d v="2022-03-07T00:00:00"/>
    <d v="2022-05-27T00:00:00"/>
    <d v="2022-03-03T00:00:00"/>
    <d v="2022-03-03T00:00:00"/>
    <n v="3675"/>
    <x v="4"/>
    <s v="11 Ferndell Close _x000a_Cannock _x000a_Staffs _x000a_WS11 1HR"/>
    <s v="N/A"/>
    <s v="Lot 3"/>
    <m/>
    <m/>
    <s v="Yes"/>
    <n v="1"/>
    <d v="2022-03-03T00:00:00"/>
    <d v="2022-03-07T00:00:00"/>
    <d v="2022-05-27T00:00:00"/>
    <n v="49"/>
    <m/>
    <m/>
    <s v="Yes"/>
    <s v="Yes"/>
    <s v="Yes"/>
    <s v="N/A"/>
    <s v="Yes"/>
  </r>
  <r>
    <x v="0"/>
    <n v="647"/>
    <d v="2022-02-18T00:00:00"/>
    <s v="Millicent Bourne "/>
    <s v="Staffordshire Moorlands"/>
    <s v="Leek "/>
    <s v="AL"/>
    <x v="429"/>
    <x v="13"/>
    <s v="Lot 3"/>
    <s v="Procedure: Standard_x000a_Location: Leek _x000a_Pattern: 5x2 hrs pw _x000a_Total: 50hrs"/>
    <d v="2022-02-18T00:00:00"/>
    <d v="1899-12-30T08:00:00"/>
    <d v="2022-02-28T00:00:00"/>
    <d v="1899-12-30T23:59:00"/>
    <x v="0"/>
    <x v="79"/>
    <m/>
    <m/>
    <m/>
    <m/>
    <m/>
    <m/>
    <x v="0"/>
    <s v="Select Supplier"/>
    <s v="Select Supplier"/>
    <s v="Lot 3"/>
    <m/>
    <m/>
    <s v="Select Supplier"/>
    <m/>
    <m/>
    <m/>
    <m/>
    <m/>
    <m/>
    <m/>
    <m/>
    <m/>
    <m/>
    <m/>
    <m/>
  </r>
  <r>
    <x v="5"/>
    <n v="648"/>
    <d v="2022-02-18T00:00:00"/>
    <s v="Toni Colclough"/>
    <s v="Stafford"/>
    <s v="Stafford"/>
    <s v="AL"/>
    <x v="457"/>
    <x v="13"/>
    <s v="Lot 3 "/>
    <s v="Procedure: Standard_x000a_Location: Stafford_x000a_Pattern: 1.5x2 hrs pw _x000a_Total: 30hrs"/>
    <d v="2022-02-18T00:00:00"/>
    <d v="1899-12-30T08:15:00"/>
    <d v="2022-02-28T00:00:00"/>
    <d v="1899-12-30T23:59:00"/>
    <x v="1"/>
    <x v="260"/>
    <d v="2022-05-27T00:00:00"/>
    <d v="2022-03-07T00:00:00"/>
    <d v="2022-05-27T00:00:00"/>
    <d v="2022-03-04T00:00:00"/>
    <d v="2022-03-04T00:00:00"/>
    <n v="1717.5"/>
    <x v="30"/>
    <s v="9 Gaunt Street_x000a_Leek_x000a_ST13 8EB"/>
    <s v="N/A"/>
    <s v="Lot 3 "/>
    <m/>
    <m/>
    <s v="Yes"/>
    <n v="1"/>
    <d v="2022-03-07T00:00:00"/>
    <d v="2022-03-07T00:00:00"/>
    <d v="2022-05-27T00:00:00"/>
    <n v="57.25"/>
    <m/>
    <m/>
    <s v="Yes"/>
    <s v="Yes"/>
    <s v="Yes"/>
    <s v="N/A"/>
    <s v="Yes"/>
  </r>
  <r>
    <x v="5"/>
    <n v="649"/>
    <d v="2022-02-22T00:00:00"/>
    <s v="Jackie Taylor"/>
    <s v="Burntwood"/>
    <s v="Lichfield"/>
    <s v="AL"/>
    <x v="458"/>
    <x v="13"/>
    <s v="Lot 3 "/>
    <s v="Procedure: Short_x000a_Location: Lichfield_x000a_Pattern: 4x2 hrs pw _x000a_Total: 80hrs"/>
    <d v="2022-02-22T00:00:00"/>
    <d v="1899-12-30T13:30:00"/>
    <d v="2022-02-25T00:00:00"/>
    <d v="1899-12-30T23:59:00"/>
    <x v="0"/>
    <x v="79"/>
    <m/>
    <m/>
    <m/>
    <m/>
    <m/>
    <m/>
    <x v="0"/>
    <s v="Select Supplier"/>
    <s v="Select Supplier"/>
    <s v="Lot 3 "/>
    <m/>
    <m/>
    <s v="Select Supplier"/>
    <m/>
    <m/>
    <m/>
    <m/>
    <m/>
    <m/>
    <m/>
    <m/>
    <m/>
    <m/>
    <m/>
    <m/>
  </r>
  <r>
    <x v="5"/>
    <n v="650"/>
    <d v="2022-02-28T00:00:00"/>
    <s v="Jackie Taylor"/>
    <s v="Burntwood"/>
    <s v="Lichfield"/>
    <s v="AL"/>
    <x v="458"/>
    <x v="14"/>
    <s v="Lot 3 "/>
    <s v="Procedure: Short_x000a_Location: Lichfield_x000a_Pattern: 4x2 hrs pw _x000a_Total: 72hrs"/>
    <d v="2022-03-01T00:00:00"/>
    <d v="1899-12-30T10:00:00"/>
    <d v="2022-03-04T00:00:00"/>
    <d v="1899-12-30T23:59:00"/>
    <x v="0"/>
    <x v="79"/>
    <m/>
    <m/>
    <m/>
    <m/>
    <m/>
    <m/>
    <x v="0"/>
    <s v="Select Supplier"/>
    <s v="Select Supplier"/>
    <s v="Lot 3 "/>
    <m/>
    <m/>
    <s v="Select Supplier"/>
    <m/>
    <m/>
    <m/>
    <m/>
    <m/>
    <m/>
    <m/>
    <m/>
    <m/>
    <m/>
    <m/>
    <m/>
  </r>
  <r>
    <x v="5"/>
    <n v="651"/>
    <d v="2022-03-01T00:00:00"/>
    <s v="Lynn Sheldon"/>
    <s v="Newcastle Under Lyme"/>
    <s v="Newcastle Under Lyme"/>
    <s v="AL"/>
    <x v="459"/>
    <x v="14"/>
    <s v="Lot 3"/>
    <s v="Procedure: Short_x000a_Location: Lichfield_x000a_Pattern: 3x1.5 hrs pw _x000a_Total: 49.5hrs"/>
    <d v="2022-03-01T00:00:00"/>
    <d v="1899-12-30T14:35:00"/>
    <d v="2022-03-04T00:00:00"/>
    <d v="1899-12-30T23:59:00"/>
    <x v="0"/>
    <x v="261"/>
    <m/>
    <m/>
    <m/>
    <m/>
    <m/>
    <m/>
    <x v="0"/>
    <s v="Select Supplier"/>
    <s v="Select Supplier"/>
    <s v="Lot 3"/>
    <m/>
    <m/>
    <s v="Select Supplier"/>
    <m/>
    <m/>
    <m/>
    <m/>
    <m/>
    <m/>
    <m/>
    <m/>
    <m/>
    <m/>
    <m/>
    <m/>
  </r>
  <r>
    <x v="5"/>
    <n v="652"/>
    <d v="2022-03-03T00:00:00"/>
    <s v="Toni Colclough"/>
    <s v="Stafford"/>
    <s v="Stafford"/>
    <s v="AL"/>
    <x v="460"/>
    <x v="14"/>
    <s v="Lot 3"/>
    <s v="Procedure: Short_x000a_Location: Stafford_x000a_Pattern: 4.5 hrs pw _x000a_Total:54 hrs"/>
    <d v="2022-03-03T00:00:00"/>
    <d v="1899-12-30T14:14:00"/>
    <d v="2022-03-08T00:00:00"/>
    <d v="1899-12-30T23:59:00"/>
    <x v="0"/>
    <x v="261"/>
    <m/>
    <m/>
    <m/>
    <m/>
    <m/>
    <m/>
    <x v="0"/>
    <s v="Select Supplier"/>
    <s v="Select Supplier"/>
    <s v="Lot 3"/>
    <m/>
    <m/>
    <s v="Select Supplier"/>
    <m/>
    <m/>
    <m/>
    <m/>
    <m/>
    <m/>
    <m/>
    <m/>
    <m/>
    <m/>
    <m/>
    <m/>
  </r>
  <r>
    <x v="5"/>
    <n v="653"/>
    <d v="2022-03-03T00:00:00"/>
    <s v="Toni Colclough"/>
    <s v="Stafford"/>
    <s v="Stafford"/>
    <s v="AL"/>
    <x v="461"/>
    <x v="14"/>
    <s v="Lot 3"/>
    <s v="Procedure: Short_x000a_Location: Stafford_x000a_Pattern: 2x1.5 hrs pw _x000a_Total: 36hrs"/>
    <d v="2022-03-03T00:00:00"/>
    <d v="1899-12-30T14:20:00"/>
    <d v="2022-03-08T00:00:00"/>
    <d v="1899-12-30T23:59:00"/>
    <x v="0"/>
    <x v="261"/>
    <m/>
    <m/>
    <m/>
    <m/>
    <m/>
    <m/>
    <x v="0"/>
    <s v="Select Supplier"/>
    <s v="Select Supplier"/>
    <s v="Lot 3"/>
    <m/>
    <m/>
    <s v="Select Supplier"/>
    <m/>
    <m/>
    <m/>
    <m/>
    <m/>
    <m/>
    <m/>
    <m/>
    <m/>
    <m/>
    <m/>
    <m/>
  </r>
  <r>
    <x v="0"/>
    <n v="654"/>
    <d v="2022-03-03T00:00:00"/>
    <s v="SarahLou Lewis"/>
    <s v="Burton-upon-Trent"/>
    <s v="Stretton, Burton-on-Trent"/>
    <s v="AL"/>
    <x v="462"/>
    <x v="14"/>
    <s v="Lot 3 "/>
    <s v="Procedure: Short_x000a_Location: Stretton_x000a_Pattern: 4.5 hrs pw _x000a_Total:31.5 hrs"/>
    <d v="2022-03-03T00:00:00"/>
    <d v="1899-12-30T14:25:00"/>
    <d v="2022-03-08T00:00:00"/>
    <d v="1899-12-30T23:59:00"/>
    <x v="1"/>
    <x v="262"/>
    <d v="2022-05-27T00:00:00"/>
    <d v="2022-03-14T00:00:00"/>
    <d v="2022-05-27T00:00:00"/>
    <d v="2022-03-14T00:00:00"/>
    <d v="2022-03-15T00:00:00"/>
    <n v="1800"/>
    <x v="4"/>
    <s v="11 Ferndell Close _x000a_Cannock _x000a_Staffs _x000a_WS11 1HR"/>
    <s v="N/A"/>
    <s v="Lot 3 "/>
    <m/>
    <m/>
    <s v="Yes"/>
    <n v="1"/>
    <d v="2022-03-15T00:00:00"/>
    <d v="2022-03-14T00:00:00"/>
    <d v="2022-05-27T00:00:00"/>
    <n v="50"/>
    <m/>
    <m/>
    <s v="Yes"/>
    <s v="Yes"/>
    <s v="Yes"/>
    <s v="Yes"/>
    <s v="Yes"/>
  </r>
  <r>
    <x v="0"/>
    <n v="655"/>
    <d v="2022-03-03T00:00:00"/>
    <s v="Lucy Morris"/>
    <s v="Stafford"/>
    <s v="Stafford"/>
    <s v="AL"/>
    <x v="463"/>
    <x v="14"/>
    <s v="Lot 3 "/>
    <s v="Procedure: Short_x000a_Location: Stafford_x000a_Pattern: 3x1.5 hrs pw _x000a_Total: 31.5hrs"/>
    <d v="2022-03-03T00:00:00"/>
    <d v="1899-12-30T14:50:00"/>
    <d v="2022-03-08T00:00:00"/>
    <d v="1899-12-30T23:59:00"/>
    <x v="1"/>
    <x v="262"/>
    <d v="2022-05-27T00:00:00"/>
    <d v="2022-03-14T00:00:00"/>
    <d v="2022-05-27T00:00:00"/>
    <d v="2022-03-10T00:00:00"/>
    <d v="2022-03-11T00:00:00"/>
    <n v="2004.75"/>
    <x v="31"/>
    <s v="South Park Studios _x000a_88 Peterborough Road _x000a_London _x000a_SW6 3HH"/>
    <n v="223617075"/>
    <s v="Lot 3 "/>
    <m/>
    <m/>
    <s v="Select Supplier"/>
    <n v="2"/>
    <d v="2022-03-11T00:00:00"/>
    <d v="2022-03-14T00:00:00"/>
    <d v="2022-05-27T00:00:00"/>
    <n v="49.5"/>
    <m/>
    <m/>
    <s v="Yes"/>
    <s v="Yes"/>
    <s v="Yes"/>
    <s v="N/A"/>
    <s v="Yes"/>
  </r>
  <r>
    <x v="5"/>
    <n v="656"/>
    <d v="2022-03-03T00:00:00"/>
    <s v="Steph Evans"/>
    <s v="South Staffs"/>
    <s v="Perton"/>
    <s v="AL"/>
    <x v="464"/>
    <x v="14"/>
    <s v="Lot 3"/>
    <s v="Procedure: Short_x000a_Location: Perton_x000a_Pattern: 2x1.5 hrs pw _x000a_Total: 27hrs"/>
    <d v="2022-03-03T00:00:00"/>
    <d v="1899-12-30T16:30:00"/>
    <d v="2022-03-08T00:00:00"/>
    <d v="1899-12-30T23:59:00"/>
    <x v="0"/>
    <x v="79"/>
    <m/>
    <m/>
    <m/>
    <m/>
    <m/>
    <m/>
    <x v="0"/>
    <s v="Select Supplier"/>
    <s v="Select Supplier"/>
    <s v="Lot 3"/>
    <m/>
    <m/>
    <s v="Select Supplier"/>
    <m/>
    <m/>
    <m/>
    <m/>
    <m/>
    <m/>
    <m/>
    <m/>
    <m/>
    <m/>
    <m/>
    <m/>
  </r>
  <r>
    <x v="0"/>
    <s v="657"/>
    <d v="2022-03-04T00:00:00"/>
    <s v="Elizabeth Dunne"/>
    <s v="Stafford"/>
    <s v="Stafford"/>
    <s v="AL"/>
    <x v="407"/>
    <x v="14"/>
    <s v="Lot 3"/>
    <s v="Procedure: Short_x000a_Location: Stafford_x000a_Pattern: 3 x 1 hrs pw_x000a_Total: 54 hours"/>
    <d v="2022-03-04T00:00:00"/>
    <d v="1899-12-30T10:00:00"/>
    <d v="2022-03-09T00:00:00"/>
    <d v="1899-12-30T23:59:00"/>
    <x v="0"/>
    <x v="79"/>
    <m/>
    <m/>
    <m/>
    <m/>
    <m/>
    <m/>
    <x v="0"/>
    <s v="Select Supplier"/>
    <s v="Select Supplier"/>
    <s v="Lot 3"/>
    <m/>
    <m/>
    <s v="Select Supplier"/>
    <m/>
    <m/>
    <m/>
    <m/>
    <m/>
    <m/>
    <m/>
    <m/>
    <m/>
    <m/>
    <m/>
    <m/>
  </r>
  <r>
    <x v="5"/>
    <n v="658"/>
    <d v="2022-03-04T00:00:00"/>
    <s v="Karen Armitt"/>
    <s v="Stafford"/>
    <s v="Stafford"/>
    <s v="AL"/>
    <x v="465"/>
    <x v="14"/>
    <s v="Lot 3"/>
    <s v="Procedure: Short_x000a_Location: Stafford_x000a_Pattern: 4 x 2 hrs pw_x000a_Total: 124 hours"/>
    <d v="2022-03-04T00:00:00"/>
    <d v="1899-12-30T10:15:00"/>
    <d v="2022-03-09T00:00:00"/>
    <d v="1899-12-30T23:59:00"/>
    <x v="1"/>
    <x v="262"/>
    <d v="2022-07-20T00:00:00"/>
    <d v="2022-03-14T00:00:00"/>
    <d v="2022-07-20T00:00:00"/>
    <d v="2022-03-18T00:00:00"/>
    <d v="2022-03-24T00:00:00"/>
    <n v="6076"/>
    <x v="20"/>
    <s v="99 Trent Valley Road_x000a_Lichfield_x000a_WS13 6EZ"/>
    <s v="N/A"/>
    <s v="Lot 3"/>
    <m/>
    <m/>
    <s v="Yes"/>
    <n v="1"/>
    <d v="2022-03-24T00:00:00"/>
    <d v="2022-03-28T00:00:00"/>
    <d v="2022-07-20T00:00:00"/>
    <n v="49"/>
    <m/>
    <m/>
    <m/>
    <m/>
    <m/>
    <m/>
    <m/>
  </r>
  <r>
    <x v="5"/>
    <n v="659"/>
    <d v="2022-03-04T00:00:00"/>
    <s v="Karen Armitt"/>
    <s v="Stafford"/>
    <s v="Stafford"/>
    <s v="AL"/>
    <x v="465"/>
    <x v="14"/>
    <s v="Lot 2"/>
    <s v="Procedure: Short_x000a_Location: Stafford_x000a_Pattern: 1 x 4 hrs pw_x000a_Total: 64 hours"/>
    <d v="2022-03-04T00:00:00"/>
    <d v="1899-12-30T13:40:00"/>
    <d v="2022-03-09T00:00:00"/>
    <d v="1899-12-30T23:59:00"/>
    <x v="0"/>
    <x v="261"/>
    <m/>
    <m/>
    <m/>
    <m/>
    <m/>
    <m/>
    <x v="0"/>
    <s v="Select Supplier"/>
    <s v="Select Supplier"/>
    <s v="Lot 2"/>
    <m/>
    <m/>
    <s v="Select Supplier"/>
    <m/>
    <m/>
    <m/>
    <m/>
    <m/>
    <m/>
    <m/>
    <m/>
    <m/>
    <m/>
    <m/>
    <m/>
  </r>
  <r>
    <x v="5"/>
    <n v="660"/>
    <d v="2022-03-09T00:00:00"/>
    <s v="Keith Mellor"/>
    <s v="Leek"/>
    <s v="Moorlands"/>
    <s v="AL"/>
    <x v="466"/>
    <x v="14"/>
    <s v="Lot 3"/>
    <s v="Procedure: Standard_x000a_Location: Leek_x000a_Pattern: 1.5 x 2 hrs pw_x000a_Total: 42 hours"/>
    <d v="2022-03-09T00:00:00"/>
    <d v="1899-12-30T10:40:00"/>
    <d v="2022-03-16T00:00:00"/>
    <d v="1899-12-30T23:59:00"/>
    <x v="1"/>
    <x v="263"/>
    <d v="2022-07-17T00:00:00"/>
    <d v="2022-03-28T00:00:00"/>
    <d v="2022-07-17T00:00:00"/>
    <d v="2022-03-24T00:00:00"/>
    <d v="2022-03-24T00:00:00"/>
    <m/>
    <x v="31"/>
    <s v="South Park Studios _x000a_88 Peterborough Road _x000a_London _x000a_SW6 3HH"/>
    <n v="223617075"/>
    <s v="Lot 3"/>
    <m/>
    <m/>
    <s v="Select Supplier"/>
    <n v="1"/>
    <d v="2022-03-24T00:00:00"/>
    <d v="2022-03-28T00:00:00"/>
    <d v="2022-07-17T00:00:00"/>
    <n v="49"/>
    <m/>
    <m/>
    <m/>
    <m/>
    <m/>
    <m/>
    <m/>
  </r>
  <r>
    <x v="5"/>
    <n v="661"/>
    <d v="2022-03-09T00:00:00"/>
    <s v="Keith Mellor"/>
    <s v="Leek"/>
    <s v="Moorlands"/>
    <s v="AL"/>
    <x v="467"/>
    <x v="14"/>
    <s v="Lot 3 "/>
    <s v="Procedure: Standard_x000a_Location: Leek_x000a_Pattern: 1.5 x 2 hrs pw_x000a_Total: 42 hours"/>
    <d v="2022-03-09T00:00:00"/>
    <d v="1899-12-30T14:40:00"/>
    <d v="2022-03-16T00:00:00"/>
    <d v="1899-12-30T23:59:00"/>
    <x v="0"/>
    <x v="79"/>
    <m/>
    <m/>
    <m/>
    <m/>
    <m/>
    <m/>
    <x v="0"/>
    <s v="Select Supplier"/>
    <s v="Select Supplier"/>
    <s v="Lot 3 "/>
    <m/>
    <m/>
    <s v="Select Supplier"/>
    <m/>
    <m/>
    <m/>
    <m/>
    <m/>
    <m/>
    <m/>
    <m/>
    <m/>
    <m/>
    <m/>
    <m/>
  </r>
  <r>
    <x v="5"/>
    <n v="662"/>
    <d v="2022-03-09T00:00:00"/>
    <s v="Nicky Johnson"/>
    <s v="Cannock"/>
    <s v="Cannock"/>
    <s v="AL"/>
    <x v="425"/>
    <x v="14"/>
    <s v="Lot 3 "/>
    <s v="Procedure: Direct_x000a_Location: Cannock_x000a_Pattern: 2 x 2 hrs pw_x000a_Total: 24 hours"/>
    <s v="Direct Award "/>
    <s v="N/A"/>
    <s v="N/A"/>
    <s v="N/A"/>
    <x v="1"/>
    <x v="258"/>
    <d v="2022-04-08T00:00:00"/>
    <d v="2022-02-28T00:00:00"/>
    <s v="08/04/022"/>
    <d v="2022-03-10T00:00:00"/>
    <d v="2022-03-17T00:00:00"/>
    <n v="1188"/>
    <x v="31"/>
    <s v="South Park Studios _x000a_88 Peterborough Road _x000a_London _x000a_SW6 3HH"/>
    <n v="223617075"/>
    <s v="Lot 3"/>
    <m/>
    <m/>
    <s v="Select Supplier"/>
    <s v="N/A"/>
    <d v="2022-03-17T00:00:00"/>
    <d v="2022-02-28T00:00:00"/>
    <d v="2022-04-08T00:00:00"/>
    <n v="49.5"/>
    <m/>
    <m/>
    <m/>
    <m/>
    <m/>
    <m/>
    <m/>
  </r>
  <r>
    <x v="5"/>
    <n v="663"/>
    <d v="2022-03-09T00:00:00"/>
    <s v="Keith Mellor"/>
    <s v="Staffordshire Moorlands"/>
    <s v="Leek"/>
    <s v="AL"/>
    <x v="468"/>
    <x v="14"/>
    <s v="Lot 3 "/>
    <s v="Procedure: Direct_x000a_Location: Leek_x000a_Pattern: 3 x 1.5 hrs pw_x000a_Total: 69 hours"/>
    <s v="Direct Award "/>
    <s v="N/A"/>
    <s v="N/A"/>
    <s v="N/A"/>
    <x v="1"/>
    <x v="264"/>
    <d v="2022-07-17T00:00:00"/>
    <d v="2022-03-08T00:00:00"/>
    <d v="2022-07-17T00:00:00"/>
    <d v="2022-03-11T00:00:00"/>
    <d v="2022-03-14T00:00:00"/>
    <n v="3795"/>
    <x v="3"/>
    <s v="Dean Row Court  _x000a_Summerfields Village Centre _x000a_Dean Row Road  _x000a_Wilmslow _x000a_SK9 2TB"/>
    <n v="235030744"/>
    <s v="Lot 3 "/>
    <m/>
    <m/>
    <s v="Yes"/>
    <s v="N/A"/>
    <d v="2022-03-14T00:00:00"/>
    <d v="2022-03-08T00:00:00"/>
    <d v="2022-07-17T00:00:00"/>
    <n v="55"/>
    <m/>
    <m/>
    <s v="Yes"/>
    <s v="Yes"/>
    <s v="Yes"/>
    <s v="N/A"/>
    <s v="Yes"/>
  </r>
  <r>
    <x v="0"/>
    <n v="664"/>
    <d v="2022-03-10T00:00:00"/>
    <s v="Elizabeth Dunne"/>
    <s v="South Staffs"/>
    <s v="Cheslyn Hay"/>
    <s v="AL"/>
    <x v="469"/>
    <x v="14"/>
    <s v="Lot 3 "/>
    <s v="Procedure: Short_x000a_Location: Cheslyn Hay_x000a_Pattern: 4 x 1.5 hrs pw_x000a_Total: 78 hours"/>
    <d v="2022-03-10T00:00:00"/>
    <d v="1899-12-30T10:20:00"/>
    <d v="2022-03-15T00:00:00"/>
    <d v="1899-12-30T23:59:00"/>
    <x v="1"/>
    <x v="263"/>
    <d v="2022-07-17T00:00:00"/>
    <d v="2022-03-28T00:00:00"/>
    <d v="2022-07-17T00:00:00"/>
    <d v="2022-03-21T00:00:00"/>
    <d v="2022-03-21T00:00:00"/>
    <n v="3822"/>
    <x v="4"/>
    <s v="11 Ferndell Close _x000a_Cannock _x000a_Staffs _x000a_WS11 1HR"/>
    <s v="N/A"/>
    <s v="Lot 3"/>
    <m/>
    <m/>
    <s v="Yes"/>
    <n v="1"/>
    <d v="2022-03-22T00:00:00"/>
    <d v="2022-03-28T00:00:00"/>
    <d v="2022-07-17T00:00:00"/>
    <n v="49"/>
    <m/>
    <m/>
    <m/>
    <m/>
    <m/>
    <m/>
    <m/>
  </r>
  <r>
    <x v="5"/>
    <n v="665"/>
    <d v="2022-03-10T00:00:00"/>
    <s v="Jackie Taylor"/>
    <s v="Lichfield"/>
    <s v="Whittington"/>
    <s v="AL"/>
    <x v="470"/>
    <x v="14"/>
    <s v="Lot 3 "/>
    <s v="Procedure: Short_x000a_Location: Lichfield_x000a_Pattern: 1 x 1.5 hrs pw_x000a_Total: 21 hours"/>
    <d v="2022-03-10T00:00:00"/>
    <d v="1899-12-30T10:30:00"/>
    <d v="2022-03-15T00:00:00"/>
    <d v="1899-12-30T23:59:00"/>
    <x v="1"/>
    <x v="265"/>
    <d v="2022-07-16T00:00:00"/>
    <d v="2022-03-21T00:00:00"/>
    <d v="2022-07-16T00:00:00"/>
    <d v="2022-03-18T00:00:00"/>
    <d v="2022-03-21T00:00:00"/>
    <n v="1029"/>
    <x v="4"/>
    <s v="11 Ferndell Close _x000a_Cannock _x000a_Staffs _x000a_WS11 1HR"/>
    <m/>
    <s v="Lot 3"/>
    <m/>
    <m/>
    <s v="Yes"/>
    <n v="1"/>
    <d v="2022-03-22T00:00:00"/>
    <d v="2022-03-21T00:00:00"/>
    <d v="2022-07-16T00:00:00"/>
    <n v="49"/>
    <m/>
    <m/>
    <m/>
    <m/>
    <m/>
    <m/>
    <m/>
  </r>
  <r>
    <x v="5"/>
    <n v="666"/>
    <d v="2022-03-10T00:00:00"/>
    <s v="Lynn Sheldon"/>
    <s v="Newcastle Under Lyme"/>
    <s v="Newcastle Under Lyme"/>
    <s v="AL"/>
    <x v="471"/>
    <x v="14"/>
    <s v="Lot 3 "/>
    <s v="Procedure: Standard_x000a_Location: N-U-L_x000a_Pattern: 2 x 1.5 hrs pw_x000a_Total: 36 hours"/>
    <d v="2022-03-10T00:00:00"/>
    <d v="1899-12-30T10:40:00"/>
    <d v="2022-03-17T00:00:00"/>
    <d v="1899-12-30T23:59:00"/>
    <x v="0"/>
    <x v="79"/>
    <m/>
    <m/>
    <m/>
    <m/>
    <m/>
    <m/>
    <x v="0"/>
    <s v="Select Supplier"/>
    <m/>
    <m/>
    <m/>
    <m/>
    <m/>
    <m/>
    <m/>
    <m/>
    <m/>
    <m/>
    <m/>
    <m/>
    <m/>
    <m/>
    <m/>
    <m/>
    <m/>
  </r>
  <r>
    <x v="5"/>
    <n v="667"/>
    <d v="2022-03-10T00:00:00"/>
    <s v="Lynn Sheldon"/>
    <s v="Newcastle Under Lyme"/>
    <s v="Madeley"/>
    <s v="AL"/>
    <x v="472"/>
    <x v="14"/>
    <s v="Lot 3 "/>
    <s v="Procedure: Standard_x000a_Location: N-U-L Madeley_x000a_Pattern: 3 x 1.5 hrs pw_x000a_Total: 46.5 hours"/>
    <d v="2022-03-10T00:00:00"/>
    <d v="1899-12-30T10:55:00"/>
    <d v="2022-03-17T00:00:00"/>
    <d v="1899-12-30T23:59:00"/>
    <x v="0"/>
    <x v="266"/>
    <m/>
    <m/>
    <m/>
    <m/>
    <m/>
    <m/>
    <x v="0"/>
    <s v="Select Supplier"/>
    <m/>
    <m/>
    <m/>
    <m/>
    <m/>
    <m/>
    <m/>
    <m/>
    <m/>
    <m/>
    <m/>
    <m/>
    <m/>
    <m/>
    <m/>
    <m/>
    <m/>
  </r>
  <r>
    <x v="5"/>
    <n v="668"/>
    <d v="2022-03-10T00:00:00"/>
    <s v="Jackie Taylor"/>
    <s v="Burntwood"/>
    <s v="Lichfield"/>
    <s v="AL"/>
    <x v="458"/>
    <x v="14"/>
    <s v="Lot 3 "/>
    <s v="Procedure: Short_x000a_Location: Lichfield_x000a_Pattern: 4x2 hrs pw _x000a_Total: 64hrs"/>
    <d v="2022-03-10T00:00:00"/>
    <d v="1899-12-30T11:15:00"/>
    <d v="2022-03-15T00:00:00"/>
    <d v="1899-12-30T23:59:00"/>
    <x v="0"/>
    <x v="79"/>
    <m/>
    <m/>
    <m/>
    <m/>
    <m/>
    <m/>
    <x v="0"/>
    <s v="Select Supplier"/>
    <s v="Select Supplier"/>
    <s v="Lot 3 "/>
    <m/>
    <m/>
    <s v="Select Supplier"/>
    <m/>
    <m/>
    <m/>
    <m/>
    <m/>
    <m/>
    <m/>
    <m/>
    <m/>
    <m/>
    <m/>
    <m/>
  </r>
  <r>
    <x v="5"/>
    <n v="669"/>
    <d v="2022-03-11T00:00:00"/>
    <s v="Steph Evans"/>
    <s v="South Staffs"/>
    <s v="Perton"/>
    <s v="AL"/>
    <x v="464"/>
    <x v="14"/>
    <s v="Lot 3"/>
    <s v="Procedure: Short_x000a_Location: Perton_x000a_Pattern: 2x1.5 hrs pw _x000a_Total: 24hrs"/>
    <d v="2022-03-11T00:00:00"/>
    <d v="1899-12-30T10:10:00"/>
    <d v="2022-03-16T00:00:00"/>
    <d v="1899-12-30T23:59:00"/>
    <x v="0"/>
    <x v="79"/>
    <m/>
    <m/>
    <m/>
    <m/>
    <m/>
    <m/>
    <x v="0"/>
    <s v="Select Supplier"/>
    <s v="Select Supplier"/>
    <s v="Lot 3"/>
    <m/>
    <m/>
    <s v="Select Supplier"/>
    <m/>
    <m/>
    <m/>
    <m/>
    <m/>
    <m/>
    <m/>
    <m/>
    <m/>
    <m/>
    <m/>
    <m/>
  </r>
  <r>
    <x v="1"/>
    <n v="670"/>
    <d v="2022-03-14T00:00:00"/>
    <s v="Claire Butters"/>
    <s v="Newcastle Under Lyme"/>
    <s v="Newcastle Under Lyme"/>
    <s v="AL"/>
    <x v="438"/>
    <x v="15"/>
    <s v="Lot 3"/>
    <s v="Procedure: Standard_x000a_Location: Newcastle-Under-Lyme_x000a_Pattern: 5x4 hrs pw _x000a_Total: 268hrs"/>
    <d v="2022-03-14T00:00:00"/>
    <d v="1899-12-30T15:40:00"/>
    <d v="2022-03-21T00:00:00"/>
    <d v="1899-12-30T23:59:00"/>
    <x v="1"/>
    <x v="263"/>
    <d v="2022-07-20T00:00:00"/>
    <d v="2022-03-28T00:00:00"/>
    <d v="2022-07-20T00:00:00"/>
    <d v="2022-03-24T00:00:00"/>
    <d v="2022-03-24T00:00:00"/>
    <n v="8040"/>
    <x v="28"/>
    <s v="Stop Gap_x000a_Unit 1_x000a_Brindley Court_x000a_Dalewood Rd_x000a_Chesterton_x000a_ST5 9QA"/>
    <n v="0"/>
    <s v="Lot 3"/>
    <m/>
    <m/>
    <s v="Yes"/>
    <n v="1"/>
    <d v="2022-03-24T00:00:00"/>
    <d v="2022-03-28T00:00:00"/>
    <d v="2022-07-20T00:00:00"/>
    <n v="30"/>
    <m/>
    <m/>
    <m/>
    <m/>
    <m/>
    <m/>
    <m/>
  </r>
  <r>
    <x v="5"/>
    <n v="671"/>
    <d v="2022-03-16T00:00:00"/>
    <s v="Karen Armitt"/>
    <s v="Stafford"/>
    <s v="Stafford"/>
    <s v="AL"/>
    <x v="465"/>
    <x v="14"/>
    <s v="Lot 2"/>
    <s v="Procedure: Short_x000a_Location: Stafford_x000a_Pattern: 1 x 4 hrs pw_x000a_Total: 52 hours"/>
    <d v="2022-03-16T00:00:00"/>
    <d v="1899-12-30T10:50:00"/>
    <d v="2022-03-21T00:00:00"/>
    <d v="1899-12-30T23:59:00"/>
    <x v="0"/>
    <x v="79"/>
    <m/>
    <m/>
    <m/>
    <m/>
    <m/>
    <m/>
    <x v="0"/>
    <s v="Select Supplier"/>
    <s v="Select Supplier"/>
    <s v="Lot 2"/>
    <m/>
    <m/>
    <s v="Select Supplier"/>
    <m/>
    <m/>
    <m/>
    <m/>
    <m/>
    <m/>
    <m/>
    <m/>
    <m/>
    <m/>
    <m/>
    <m/>
  </r>
  <r>
    <x v="5"/>
    <n v="672"/>
    <d v="2022-03-22T00:00:00"/>
    <s v="Keith Mellor"/>
    <s v="Leek"/>
    <s v="Moorlands"/>
    <s v="AL"/>
    <x v="467"/>
    <x v="14"/>
    <s v="Lot 3 "/>
    <s v="Procedure: Standard_x000a_Location: Leek_x000a_Pattern: 1.5 x 2 hrs pw_x000a_Total: 33 hours"/>
    <d v="2022-03-22T00:00:00"/>
    <d v="1899-12-30T09:40:00"/>
    <d v="2022-03-29T00:00:00"/>
    <d v="1899-12-30T23:59:00"/>
    <x v="3"/>
    <x v="267"/>
    <d v="2022-07-17T00:00:00"/>
    <m/>
    <m/>
    <m/>
    <m/>
    <m/>
    <x v="0"/>
    <s v="Select Supplier"/>
    <s v="Select Supplier"/>
    <s v="Lot 3 "/>
    <m/>
    <m/>
    <s v="Select Supplier"/>
    <m/>
    <m/>
    <m/>
    <m/>
    <m/>
    <m/>
    <m/>
    <m/>
    <m/>
    <m/>
    <m/>
    <m/>
  </r>
  <r>
    <x v="0"/>
    <n v="673"/>
    <d v="2022-03-22T00:00:00"/>
    <s v="Edward Tilbrook"/>
    <s v="East Stafford "/>
    <s v="East Staffordshire"/>
    <s v="AL"/>
    <x v="473"/>
    <x v="14"/>
    <s v="Lot 3 "/>
    <s v="Procedure: Short_x000a_Location: East Stafford_x000a_Pattern: 1.5 x 3 hrs pw_x000a_Total: 58.5 hours"/>
    <d v="2022-03-22T00:00:00"/>
    <d v="1899-12-30T14:55:00"/>
    <d v="2022-03-25T00:00:00"/>
    <d v="1899-12-30T23:59:00"/>
    <x v="0"/>
    <x v="79"/>
    <d v="2022-07-15T00:00:00"/>
    <m/>
    <m/>
    <m/>
    <m/>
    <m/>
    <x v="0"/>
    <s v="Select Supplier"/>
    <m/>
    <s v="Lot 3 "/>
    <m/>
    <m/>
    <m/>
    <m/>
    <m/>
    <m/>
    <m/>
    <m/>
    <m/>
    <m/>
    <m/>
    <m/>
    <m/>
    <m/>
    <m/>
  </r>
  <r>
    <x v="0"/>
    <n v="674"/>
    <d v="2022-03-23T00:00:00"/>
    <s v="Yvonne Hawkes"/>
    <s v="Tamworth"/>
    <s v="Amington"/>
    <s v="AL"/>
    <x v="474"/>
    <x v="14"/>
    <s v="Lot 3"/>
    <s v="Procedure: Standard_x000a_Location: Amington_x000a_Pattern: 5 x 2 hrs pw_x000a_Total: 120 hours"/>
    <d v="2022-03-23T00:00:00"/>
    <d v="1899-12-30T15:05:00"/>
    <d v="2022-03-30T00:00:00"/>
    <d v="1899-12-30T23:59:00"/>
    <x v="3"/>
    <x v="268"/>
    <d v="2022-07-15T00:00:00"/>
    <m/>
    <m/>
    <m/>
    <m/>
    <m/>
    <x v="0"/>
    <m/>
    <m/>
    <m/>
    <m/>
    <m/>
    <m/>
    <m/>
    <m/>
    <m/>
    <m/>
    <m/>
    <m/>
    <m/>
    <m/>
    <m/>
    <m/>
    <m/>
    <m/>
  </r>
  <r>
    <x v="5"/>
    <n v="675"/>
    <d v="2022-03-24T00:00:00"/>
    <s v="Karen Armitt"/>
    <s v="South Staffs"/>
    <s v="Featherstone"/>
    <s v="AL"/>
    <x v="475"/>
    <x v="14"/>
    <s v="Lot 3"/>
    <s v="Procedure: Short_x000a_Location: Featherstone_x000a_Pattern: 5 x 2 hrs pw_x000a_Total: 124 hours"/>
    <d v="2022-03-24T00:00:00"/>
    <d v="1899-12-30T09:30:00"/>
    <d v="2022-03-29T00:00:00"/>
    <d v="1899-12-30T23:59:00"/>
    <x v="3"/>
    <x v="268"/>
    <d v="2022-07-20T00:00:00"/>
    <m/>
    <m/>
    <m/>
    <m/>
    <m/>
    <x v="0"/>
    <m/>
    <m/>
    <m/>
    <m/>
    <m/>
    <m/>
    <m/>
    <m/>
    <m/>
    <m/>
    <m/>
    <m/>
    <m/>
    <m/>
    <m/>
    <m/>
    <m/>
    <m/>
  </r>
  <r>
    <x v="5"/>
    <n v="676"/>
    <d v="2022-03-24T00:00:00"/>
    <s v="Toni Colclough"/>
    <s v="Stafford"/>
    <s v="Stafford"/>
    <s v="AL"/>
    <x v="461"/>
    <x v="14"/>
    <s v="Lot 3"/>
    <s v="Procedure: Short_x000a_Location: Stafford_x000a_Pattern: 2x1.5 hrs pw _x000a_Total: 24hrs"/>
    <d v="2022-03-24T00:00:00"/>
    <d v="1899-12-30T10:15:00"/>
    <d v="2022-03-29T00:00:00"/>
    <d v="1899-12-30T23:59:00"/>
    <x v="3"/>
    <x v="267"/>
    <d v="2022-06-24T00:00:00"/>
    <m/>
    <m/>
    <m/>
    <m/>
    <m/>
    <x v="0"/>
    <s v="Select Supplier"/>
    <s v="Select Supplier"/>
    <s v="Lot 3"/>
    <m/>
    <m/>
    <s v="Select Supplier"/>
    <m/>
    <m/>
    <m/>
    <m/>
    <m/>
    <m/>
    <m/>
    <m/>
    <m/>
    <m/>
    <m/>
    <m/>
  </r>
  <r>
    <x v="5"/>
    <n v="677"/>
    <d v="2022-03-24T00:00:00"/>
    <s v="Toni Colclough"/>
    <s v="Stafford"/>
    <s v="Stafford"/>
    <s v="AL"/>
    <x v="460"/>
    <x v="14"/>
    <s v="Lot 3"/>
    <s v="Procedure: Short_x000a_Location: Stafford_x000a_Pattern: 4.5 hrs pw _x000a_Total:36 hrs"/>
    <d v="2022-03-24T00:00:00"/>
    <d v="1899-12-30T10:30:00"/>
    <d v="2022-03-29T00:00:00"/>
    <d v="1899-12-30T23:59:00"/>
    <x v="3"/>
    <x v="267"/>
    <d v="2022-06-24T00:00:00"/>
    <m/>
    <m/>
    <m/>
    <m/>
    <m/>
    <x v="0"/>
    <s v="Select Supplier"/>
    <s v="Select Supplier"/>
    <s v="Lot 3"/>
    <m/>
    <m/>
    <s v="Select Supplier"/>
    <m/>
    <m/>
    <m/>
    <m/>
    <m/>
    <m/>
    <m/>
    <m/>
    <m/>
    <m/>
    <m/>
    <m/>
  </r>
  <r>
    <x v="5"/>
    <n v="678"/>
    <d v="2022-03-24T00:00:00"/>
    <s v="Toni Colclough"/>
    <s v="Stafford"/>
    <s v="Stafford"/>
    <s v="AL"/>
    <x v="457"/>
    <x v="14"/>
    <s v="Lot 3 "/>
    <s v="Procedure: Standard_x000a_Location: Stafford_x000a_Pattern: 1.5x2 hrs pw _x000a_Total: 33hrs"/>
    <d v="2022-03-24T00:00:00"/>
    <d v="1899-12-30T10:50:00"/>
    <d v="2022-03-31T00:00:00"/>
    <d v="1899-12-30T23:59:00"/>
    <x v="3"/>
    <x v="267"/>
    <d v="2022-07-15T00:00:00"/>
    <m/>
    <m/>
    <m/>
    <m/>
    <m/>
    <x v="0"/>
    <s v="Select Supplier"/>
    <s v="Select Supplier"/>
    <m/>
    <m/>
    <m/>
    <s v="Select Supplier"/>
    <m/>
    <m/>
    <m/>
    <m/>
    <m/>
    <m/>
    <m/>
    <m/>
    <m/>
    <m/>
    <m/>
    <m/>
  </r>
  <r>
    <x v="5"/>
    <n v="679"/>
    <d v="2022-03-24T00:00:00"/>
    <s v="Vikki Cobb"/>
    <s v="East Staffs"/>
    <s v="East Staffs"/>
    <s v="AL"/>
    <x v="476"/>
    <x v="14"/>
    <s v="Lot 3"/>
    <s v="Procedure: Standard_x000a_Location: East Staffs_x000a_Pattern: 1.5x2 hrs pw _x000a_Total: 15hrs"/>
    <d v="2022-03-24T00:00:00"/>
    <d v="1899-12-30T14:40:00"/>
    <d v="2022-03-31T00:00:00"/>
    <d v="1899-12-30T23:59:00"/>
    <x v="3"/>
    <x v="267"/>
    <d v="2022-05-27T00:00:00"/>
    <m/>
    <m/>
    <m/>
    <m/>
    <m/>
    <x v="0"/>
    <m/>
    <m/>
    <m/>
    <m/>
    <m/>
    <m/>
    <m/>
    <m/>
    <m/>
    <m/>
    <m/>
    <m/>
    <m/>
    <m/>
    <m/>
    <m/>
    <m/>
    <m/>
  </r>
  <r>
    <x v="5"/>
    <n v="680"/>
    <d v="2022-03-24T00:00:00"/>
    <s v="Steph Evans"/>
    <s v="Newcastle Under Lyme"/>
    <s v="Newcastle Under Lyme"/>
    <s v="AL"/>
    <x v="433"/>
    <x v="14"/>
    <s v="Lot 3 "/>
    <s v="Procedure: Standard_x000a_Location: Newcastle_x000a_Pattern: 3x2 hrs pw _x000a_Total: 72hrs"/>
    <d v="2022-03-24T00:00:00"/>
    <d v="1899-12-30T16:10:00"/>
    <d v="2022-03-31T00:00:00"/>
    <d v="1899-12-30T23:59:00"/>
    <x v="3"/>
    <x v="267"/>
    <d v="2022-07-20T00:00:00"/>
    <m/>
    <m/>
    <m/>
    <m/>
    <m/>
    <x v="0"/>
    <m/>
    <m/>
    <m/>
    <m/>
    <m/>
    <m/>
    <m/>
    <m/>
    <m/>
    <m/>
    <m/>
    <m/>
    <m/>
    <m/>
    <m/>
    <m/>
    <m/>
    <m/>
  </r>
  <r>
    <x v="5"/>
    <s v="681"/>
    <d v="2022-03-25T00:00:00"/>
    <s v="Lynn Sheldon"/>
    <s v="Newcastle Under Lyme"/>
    <s v="Mile house, Newcastle"/>
    <s v="AL"/>
    <x v="412"/>
    <x v="14"/>
    <s v="Lot 3"/>
    <s v="Procedure: Standard_x000a_Location: Newcastle_x000a_Pattern: 1 x 2 hrs pw_x000a_Total: 26 hours"/>
    <d v="2022-03-25T00:00:00"/>
    <d v="1899-12-30T14:30:00"/>
    <d v="2022-03-30T00:00:00"/>
    <d v="1899-12-30T23:59:00"/>
    <x v="3"/>
    <x v="269"/>
    <d v="2022-07-20T00:00:00"/>
    <m/>
    <m/>
    <m/>
    <m/>
    <m/>
    <x v="0"/>
    <m/>
    <m/>
    <m/>
    <m/>
    <m/>
    <s v="Select Supplier"/>
    <m/>
    <m/>
    <m/>
    <m/>
    <m/>
    <m/>
    <m/>
    <m/>
    <m/>
    <m/>
    <m/>
    <m/>
  </r>
  <r>
    <x v="5"/>
    <n v="682"/>
    <d v="2022-03-25T00:00:00"/>
    <s v="Lynn Sheldon"/>
    <s v="Newcastle Under Lyme"/>
    <s v="Newcastle Under Lyme"/>
    <s v="AL"/>
    <x v="471"/>
    <x v="14"/>
    <s v="Lot 3"/>
    <s v="Procedure: Standard_x000a_Location: Newcastle_x000a_Pattern: 2 x 1.5 hrs pw_x000a_Total: 33 hours"/>
    <d v="2022-03-25T00:00:00"/>
    <d v="1899-12-30T16:26:00"/>
    <d v="2022-03-30T00:00:00"/>
    <d v="1899-12-30T23:59:00"/>
    <x v="3"/>
    <x v="267"/>
    <d v="2022-07-17T00:00:00"/>
    <m/>
    <m/>
    <m/>
    <m/>
    <m/>
    <x v="0"/>
    <m/>
    <m/>
    <m/>
    <m/>
    <m/>
    <m/>
    <m/>
    <m/>
    <m/>
    <m/>
    <m/>
    <m/>
    <m/>
    <m/>
    <m/>
    <m/>
    <m/>
    <m/>
  </r>
  <r>
    <x v="0"/>
    <n v="683"/>
    <d v="2022-03-25T00:00:00"/>
    <s v="Lena Wheatley"/>
    <s v="Burton-upon-Trent"/>
    <s v="Burton "/>
    <s v="VA"/>
    <x v="477"/>
    <x v="14"/>
    <s v="Lot 3"/>
    <s v="Procedure: Standard_x000a_Location: Burton_x000a_Pattern: 4.5hrs pw _x000a_Total: 51 hours"/>
    <d v="2022-03-28T00:00:00"/>
    <d v="1899-12-30T09:55:00"/>
    <d v="2022-04-04T00:00:00"/>
    <d v="1899-12-30T23:59:00"/>
    <x v="3"/>
    <x v="267"/>
    <d v="2022-07-21T00:00:00"/>
    <m/>
    <m/>
    <m/>
    <m/>
    <m/>
    <x v="0"/>
    <m/>
    <m/>
    <m/>
    <m/>
    <m/>
    <m/>
    <m/>
    <m/>
    <m/>
    <m/>
    <m/>
    <m/>
    <m/>
    <m/>
    <m/>
    <m/>
    <m/>
    <m/>
  </r>
  <r>
    <x v="2"/>
    <m/>
    <m/>
    <m/>
    <m/>
    <m/>
    <m/>
    <x v="22"/>
    <x v="16"/>
    <m/>
    <m/>
    <m/>
    <m/>
    <m/>
    <m/>
    <x v="3"/>
    <x v="21"/>
    <m/>
    <m/>
    <m/>
    <m/>
    <m/>
    <m/>
    <x v="0"/>
    <m/>
    <m/>
    <m/>
    <m/>
    <m/>
    <m/>
    <m/>
    <m/>
    <m/>
    <m/>
    <m/>
    <m/>
    <m/>
    <m/>
    <m/>
    <m/>
    <m/>
    <m/>
  </r>
  <r>
    <x v="2"/>
    <m/>
    <m/>
    <m/>
    <m/>
    <m/>
    <m/>
    <x v="22"/>
    <x v="16"/>
    <m/>
    <m/>
    <m/>
    <m/>
    <m/>
    <m/>
    <x v="3"/>
    <x v="21"/>
    <m/>
    <m/>
    <m/>
    <m/>
    <m/>
    <m/>
    <x v="0"/>
    <s v="Select Supplier"/>
    <s v="Select Supplier"/>
    <n v="0"/>
    <m/>
    <m/>
    <s v="Select Supplier"/>
    <m/>
    <m/>
    <m/>
    <m/>
    <m/>
    <m/>
    <m/>
    <m/>
    <m/>
    <m/>
    <m/>
    <m/>
  </r>
  <r>
    <x v="2"/>
    <m/>
    <m/>
    <m/>
    <m/>
    <m/>
    <m/>
    <x v="22"/>
    <x v="16"/>
    <m/>
    <m/>
    <m/>
    <m/>
    <m/>
    <m/>
    <x v="3"/>
    <x v="21"/>
    <m/>
    <m/>
    <m/>
    <m/>
    <m/>
    <m/>
    <x v="0"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9">
  <r>
    <x v="0"/>
  </r>
  <r>
    <x v="1"/>
  </r>
  <r>
    <x v="2"/>
  </r>
  <r>
    <x v="3"/>
  </r>
  <r>
    <x v="4"/>
  </r>
  <r>
    <x v="5"/>
  </r>
  <r>
    <x v="0"/>
  </r>
  <r>
    <x v="6"/>
  </r>
  <r>
    <x v="0"/>
  </r>
  <r>
    <x v="7"/>
  </r>
  <r>
    <x v="8"/>
  </r>
  <r>
    <x v="8"/>
  </r>
  <r>
    <x v="9"/>
  </r>
  <r>
    <x v="0"/>
  </r>
  <r>
    <x v="10"/>
  </r>
  <r>
    <x v="0"/>
  </r>
  <r>
    <x v="11"/>
  </r>
  <r>
    <x v="0"/>
  </r>
  <r>
    <x v="12"/>
  </r>
  <r>
    <x v="13"/>
  </r>
  <r>
    <x v="11"/>
  </r>
  <r>
    <x v="14"/>
  </r>
  <r>
    <x v="0"/>
  </r>
  <r>
    <x v="0"/>
  </r>
  <r>
    <x v="0"/>
  </r>
  <r>
    <x v="0"/>
  </r>
  <r>
    <x v="0"/>
  </r>
  <r>
    <x v="15"/>
  </r>
  <r>
    <x v="16"/>
  </r>
  <r>
    <x v="0"/>
  </r>
  <r>
    <x v="0"/>
  </r>
  <r>
    <x v="12"/>
  </r>
  <r>
    <x v="0"/>
  </r>
  <r>
    <x v="17"/>
  </r>
  <r>
    <x v="18"/>
  </r>
  <r>
    <x v="12"/>
  </r>
  <r>
    <x v="0"/>
  </r>
  <r>
    <x v="0"/>
  </r>
  <r>
    <x v="0"/>
  </r>
  <r>
    <x v="0"/>
  </r>
  <r>
    <x v="19"/>
  </r>
  <r>
    <x v="0"/>
  </r>
  <r>
    <x v="0"/>
  </r>
  <r>
    <x v="20"/>
  </r>
  <r>
    <x v="21"/>
  </r>
  <r>
    <x v="22"/>
  </r>
  <r>
    <x v="0"/>
  </r>
  <r>
    <x v="0"/>
  </r>
  <r>
    <x v="23"/>
  </r>
  <r>
    <x v="24"/>
  </r>
  <r>
    <x v="25"/>
  </r>
  <r>
    <x v="0"/>
  </r>
  <r>
    <x v="0"/>
  </r>
  <r>
    <x v="0"/>
  </r>
  <r>
    <x v="0"/>
  </r>
  <r>
    <x v="0"/>
  </r>
  <r>
    <x v="26"/>
  </r>
  <r>
    <x v="0"/>
  </r>
  <r>
    <x v="27"/>
  </r>
  <r>
    <x v="28"/>
  </r>
  <r>
    <x v="16"/>
  </r>
  <r>
    <x v="29"/>
  </r>
  <r>
    <x v="30"/>
  </r>
  <r>
    <x v="31"/>
  </r>
  <r>
    <x v="32"/>
  </r>
  <r>
    <x v="0"/>
  </r>
  <r>
    <x v="0"/>
  </r>
  <r>
    <x v="0"/>
  </r>
  <r>
    <x v="0"/>
  </r>
  <r>
    <x v="0"/>
  </r>
  <r>
    <x v="2"/>
  </r>
  <r>
    <x v="0"/>
  </r>
  <r>
    <x v="0"/>
  </r>
  <r>
    <x v="0"/>
  </r>
  <r>
    <x v="33"/>
  </r>
  <r>
    <x v="34"/>
  </r>
  <r>
    <x v="35"/>
  </r>
  <r>
    <x v="0"/>
  </r>
  <r>
    <x v="0"/>
  </r>
  <r>
    <x v="0"/>
  </r>
  <r>
    <x v="36"/>
  </r>
  <r>
    <x v="0"/>
  </r>
  <r>
    <x v="37"/>
  </r>
  <r>
    <x v="0"/>
  </r>
  <r>
    <x v="0"/>
  </r>
  <r>
    <x v="38"/>
  </r>
  <r>
    <x v="0"/>
  </r>
  <r>
    <x v="39"/>
  </r>
  <r>
    <x v="40"/>
  </r>
  <r>
    <x v="15"/>
  </r>
  <r>
    <x v="0"/>
  </r>
  <r>
    <x v="12"/>
  </r>
  <r>
    <x v="0"/>
  </r>
  <r>
    <x v="12"/>
  </r>
  <r>
    <x v="41"/>
  </r>
  <r>
    <x v="0"/>
  </r>
  <r>
    <x v="42"/>
  </r>
  <r>
    <x v="43"/>
  </r>
  <r>
    <x v="0"/>
  </r>
  <r>
    <x v="0"/>
  </r>
  <r>
    <x v="0"/>
  </r>
  <r>
    <x v="0"/>
  </r>
  <r>
    <x v="44"/>
  </r>
  <r>
    <x v="45"/>
  </r>
  <r>
    <x v="0"/>
  </r>
  <r>
    <x v="0"/>
  </r>
  <r>
    <x v="0"/>
  </r>
  <r>
    <x v="0"/>
  </r>
  <r>
    <x v="0"/>
  </r>
  <r>
    <x v="0"/>
  </r>
  <r>
    <x v="0"/>
  </r>
  <r>
    <x v="46"/>
  </r>
  <r>
    <x v="0"/>
  </r>
  <r>
    <x v="47"/>
  </r>
  <r>
    <x v="48"/>
  </r>
  <r>
    <x v="49"/>
  </r>
  <r>
    <x v="0"/>
  </r>
  <r>
    <x v="2"/>
  </r>
  <r>
    <x v="0"/>
  </r>
  <r>
    <x v="18"/>
  </r>
  <r>
    <x v="0"/>
  </r>
  <r>
    <x v="0"/>
  </r>
  <r>
    <x v="0"/>
  </r>
  <r>
    <x v="42"/>
  </r>
  <r>
    <x v="0"/>
  </r>
  <r>
    <x v="0"/>
  </r>
  <r>
    <x v="50"/>
  </r>
  <r>
    <x v="0"/>
  </r>
  <r>
    <x v="5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9A42AE4-253B-45CB-A7E6-F5BFF60FB4F5}" name="PivotTable1" cacheId="6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H9" firstHeaderRow="1" firstDataRow="2" firstDataCol="1"/>
  <pivotFields count="42">
    <pivotField axis="axisCol" showAll="0">
      <items count="7">
        <item x="5"/>
        <item x="1"/>
        <item x="0"/>
        <item x="4"/>
        <item x="3"/>
        <item x="2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>
      <items count="33">
        <item x="23"/>
        <item x="30"/>
        <item x="8"/>
        <item x="13"/>
        <item x="14"/>
        <item x="10"/>
        <item x="12"/>
        <item x="11"/>
        <item x="18"/>
        <item x="9"/>
        <item x="6"/>
        <item x="15"/>
        <item x="21"/>
        <item x="5"/>
        <item x="27"/>
        <item x="29"/>
        <item x="2"/>
        <item x="24"/>
        <item x="1"/>
        <item x="3"/>
        <item x="25"/>
        <item x="7"/>
        <item x="26"/>
        <item x="4"/>
        <item x="20"/>
        <item x="17"/>
        <item x="31"/>
        <item x="16"/>
        <item x="19"/>
        <item x="28"/>
        <item x="2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5"/>
  </rowFields>
  <rowItems count="5">
    <i>
      <x/>
    </i>
    <i>
      <x v="1"/>
    </i>
    <i>
      <x v="2"/>
    </i>
    <i>
      <x v="3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ount of Referral Ref Number    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B77B78-8302-4182-88EF-C164024F09D9}" name="PivotTable2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2:B55" firstHeaderRow="1" firstDataRow="1" firstDataCol="1"/>
  <pivotFields count="1">
    <pivotField axis="axisRow" dataField="1" showAll="0" sortType="descending">
      <items count="53">
        <item x="8"/>
        <item x="31"/>
        <item x="23"/>
        <item x="15"/>
        <item x="51"/>
        <item x="26"/>
        <item x="24"/>
        <item x="50"/>
        <item x="49"/>
        <item x="43"/>
        <item x="10"/>
        <item x="36"/>
        <item x="42"/>
        <item x="22"/>
        <item x="21"/>
        <item x="4"/>
        <item x="18"/>
        <item x="45"/>
        <item x="7"/>
        <item x="3"/>
        <item x="48"/>
        <item x="27"/>
        <item x="41"/>
        <item x="47"/>
        <item x="12"/>
        <item x="25"/>
        <item x="14"/>
        <item x="33"/>
        <item x="16"/>
        <item x="19"/>
        <item x="1"/>
        <item x="6"/>
        <item x="5"/>
        <item x="28"/>
        <item x="40"/>
        <item x="44"/>
        <item x="17"/>
        <item x="13"/>
        <item x="46"/>
        <item x="11"/>
        <item x="35"/>
        <item x="9"/>
        <item x="2"/>
        <item x="20"/>
        <item x="32"/>
        <item x="30"/>
        <item x="39"/>
        <item x="34"/>
        <item x="29"/>
        <item x="37"/>
        <item x="38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53">
    <i>
      <x v="24"/>
    </i>
    <i>
      <x v="42"/>
    </i>
    <i>
      <x v="28"/>
    </i>
    <i>
      <x v="16"/>
    </i>
    <i>
      <x v="3"/>
    </i>
    <i>
      <x v="39"/>
    </i>
    <i>
      <x v="12"/>
    </i>
    <i>
      <x/>
    </i>
    <i>
      <x v="6"/>
    </i>
    <i>
      <x v="31"/>
    </i>
    <i>
      <x v="47"/>
    </i>
    <i>
      <x v="9"/>
    </i>
    <i>
      <x v="35"/>
    </i>
    <i>
      <x v="10"/>
    </i>
    <i>
      <x v="43"/>
    </i>
    <i>
      <x v="11"/>
    </i>
    <i>
      <x v="29"/>
    </i>
    <i>
      <x v="2"/>
    </i>
    <i>
      <x v="33"/>
    </i>
    <i>
      <x v="13"/>
    </i>
    <i>
      <x v="37"/>
    </i>
    <i>
      <x v="14"/>
    </i>
    <i>
      <x v="41"/>
    </i>
    <i>
      <x v="15"/>
    </i>
    <i>
      <x v="45"/>
    </i>
    <i>
      <x v="4"/>
    </i>
    <i>
      <x v="49"/>
    </i>
    <i>
      <x v="17"/>
    </i>
    <i>
      <x v="30"/>
    </i>
    <i>
      <x v="18"/>
    </i>
    <i>
      <x v="32"/>
    </i>
    <i>
      <x v="19"/>
    </i>
    <i>
      <x v="34"/>
    </i>
    <i>
      <x v="20"/>
    </i>
    <i>
      <x v="36"/>
    </i>
    <i>
      <x v="21"/>
    </i>
    <i>
      <x v="38"/>
    </i>
    <i>
      <x v="22"/>
    </i>
    <i>
      <x v="40"/>
    </i>
    <i>
      <x v="23"/>
    </i>
    <i>
      <x v="7"/>
    </i>
    <i>
      <x v="50"/>
    </i>
    <i>
      <x v="44"/>
    </i>
    <i>
      <x v="1"/>
    </i>
    <i>
      <x v="46"/>
    </i>
    <i>
      <x v="26"/>
    </i>
    <i>
      <x v="48"/>
    </i>
    <i>
      <x v="27"/>
    </i>
    <i>
      <x v="8"/>
    </i>
    <i>
      <x v="5"/>
    </i>
    <i>
      <x v="25"/>
    </i>
    <i>
      <x v="51"/>
    </i>
    <i t="grand">
      <x/>
    </i>
  </rowItems>
  <colItems count="1">
    <i/>
  </colItems>
  <dataFields count="1">
    <dataField name="Count of Field1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arah.Evans@burtonalbionct.org" TargetMode="External"/><Relationship Id="rId18" Type="http://schemas.openxmlformats.org/officeDocument/2006/relationships/hyperlink" Target="mailto:rebecca@tilg.co.uk" TargetMode="External"/><Relationship Id="rId26" Type="http://schemas.openxmlformats.org/officeDocument/2006/relationships/hyperlink" Target="mailto:Emma@diamond-families.org.uk" TargetMode="External"/><Relationship Id="rId39" Type="http://schemas.openxmlformats.org/officeDocument/2006/relationships/hyperlink" Target="mailto:karen@newleafburton.co.uk" TargetMode="External"/><Relationship Id="rId21" Type="http://schemas.openxmlformats.org/officeDocument/2006/relationships/hyperlink" Target="mailto:director@thehavenschool.com" TargetMode="External"/><Relationship Id="rId34" Type="http://schemas.openxmlformats.org/officeDocument/2006/relationships/hyperlink" Target="mailto:jan.appleton@eaglesnestproject.org.uk" TargetMode="External"/><Relationship Id="rId42" Type="http://schemas.openxmlformats.org/officeDocument/2006/relationships/hyperlink" Target="mailto:andyhawkins@liminalcic.org.uk" TargetMode="External"/><Relationship Id="rId7" Type="http://schemas.openxmlformats.org/officeDocument/2006/relationships/hyperlink" Target="mailto:staffordshirereferrals@ntas.org.uk" TargetMode="External"/><Relationship Id="rId2" Type="http://schemas.openxmlformats.org/officeDocument/2006/relationships/hyperlink" Target="mailto:management@alphalearningstaffordshire.co.uk" TargetMode="External"/><Relationship Id="rId16" Type="http://schemas.openxmlformats.org/officeDocument/2006/relationships/hyperlink" Target="mailto:educationimprovement@nacro.org.uk" TargetMode="External"/><Relationship Id="rId29" Type="http://schemas.openxmlformats.org/officeDocument/2006/relationships/hyperlink" Target="mailto:tracy.harris@midlandspsychology.co.uk" TargetMode="External"/><Relationship Id="rId1" Type="http://schemas.openxmlformats.org/officeDocument/2006/relationships/hyperlink" Target="mailto:simon.frances@academy21.co.uk" TargetMode="External"/><Relationship Id="rId6" Type="http://schemas.openxmlformats.org/officeDocument/2006/relationships/hyperlink" Target="mailto:tracey@innovatingmindscic.com" TargetMode="External"/><Relationship Id="rId11" Type="http://schemas.openxmlformats.org/officeDocument/2006/relationships/hyperlink" Target="mailto:nicki@mlw-ltd.com" TargetMode="External"/><Relationship Id="rId24" Type="http://schemas.openxmlformats.org/officeDocument/2006/relationships/hyperlink" Target="mailto:felicity@chameleonschoolofconstruction.co.uk" TargetMode="External"/><Relationship Id="rId32" Type="http://schemas.openxmlformats.org/officeDocument/2006/relationships/hyperlink" Target="mailto:sharonmurphy.want2achieve@outlook.com" TargetMode="External"/><Relationship Id="rId37" Type="http://schemas.openxmlformats.org/officeDocument/2006/relationships/hyperlink" Target="mailto:partnerships@equaleducation.co.uk" TargetMode="External"/><Relationship Id="rId40" Type="http://schemas.openxmlformats.org/officeDocument/2006/relationships/hyperlink" Target="mailto:aspireall@mail.com" TargetMode="External"/><Relationship Id="rId45" Type="http://schemas.openxmlformats.org/officeDocument/2006/relationships/vmlDrawing" Target="../drawings/vmlDrawing2.vml"/><Relationship Id="rId5" Type="http://schemas.openxmlformats.org/officeDocument/2006/relationships/hyperlink" Target="mailto:majellacocks@equality.training" TargetMode="External"/><Relationship Id="rId15" Type="http://schemas.openxmlformats.org/officeDocument/2006/relationships/hyperlink" Target="mailto:grahamcoffey@icloud.com" TargetMode="External"/><Relationship Id="rId23" Type="http://schemas.openxmlformats.org/officeDocument/2006/relationships/hyperlink" Target="mailto:peter@vipeducation.co.uk" TargetMode="External"/><Relationship Id="rId28" Type="http://schemas.openxmlformats.org/officeDocument/2006/relationships/hyperlink" Target="mailto:david@aim-cic.org.uk" TargetMode="External"/><Relationship Id="rId36" Type="http://schemas.openxmlformats.org/officeDocument/2006/relationships/hyperlink" Target="mailto:dave.cashman@dragonfootballacademy.com" TargetMode="External"/><Relationship Id="rId10" Type="http://schemas.openxmlformats.org/officeDocument/2006/relationships/hyperlink" Target="mailto:deb@reflectiveschoolsupport.co.uk" TargetMode="External"/><Relationship Id="rId19" Type="http://schemas.openxmlformats.org/officeDocument/2006/relationships/hyperlink" Target="mailto:niall.ashford@jpalternativeeducation.co.uk" TargetMode="External"/><Relationship Id="rId31" Type="http://schemas.openxmlformats.org/officeDocument/2006/relationships/hyperlink" Target="mailto:debbie@emtuition.org.uk" TargetMode="External"/><Relationship Id="rId44" Type="http://schemas.openxmlformats.org/officeDocument/2006/relationships/printerSettings" Target="../printerSettings/printerSettings2.bin"/><Relationship Id="rId4" Type="http://schemas.openxmlformats.org/officeDocument/2006/relationships/hyperlink" Target="mailto:fun@chuckleproductions.org;" TargetMode="External"/><Relationship Id="rId9" Type="http://schemas.openxmlformats.org/officeDocument/2006/relationships/hyperlink" Target="mailto:emma.tench@sportingstarsacademy.com" TargetMode="External"/><Relationship Id="rId14" Type="http://schemas.openxmlformats.org/officeDocument/2006/relationships/hyperlink" Target="mailto:pspreadbury@cicely.manorhall.academy" TargetMode="External"/><Relationship Id="rId22" Type="http://schemas.openxmlformats.org/officeDocument/2006/relationships/hyperlink" Target="mailto:rob@1ststaff.co.uk" TargetMode="External"/><Relationship Id="rId27" Type="http://schemas.openxmlformats.org/officeDocument/2006/relationships/hyperlink" Target="mailto:Sam@hrpe.co.uk" TargetMode="External"/><Relationship Id="rId30" Type="http://schemas.openxmlformats.org/officeDocument/2006/relationships/hyperlink" Target="mailto:rachel.martin@horizoncare.co.uk" TargetMode="External"/><Relationship Id="rId35" Type="http://schemas.openxmlformats.org/officeDocument/2006/relationships/hyperlink" Target="mailto:adam.haffner@bemytutor.co.uk" TargetMode="External"/><Relationship Id="rId43" Type="http://schemas.openxmlformats.org/officeDocument/2006/relationships/hyperlink" Target="mailto:mokhalid@thecatchupacademy.co.uk" TargetMode="External"/><Relationship Id="rId8" Type="http://schemas.openxmlformats.org/officeDocument/2006/relationships/hyperlink" Target="mailto:sjamieson@phoenixlearning.co.uk" TargetMode="External"/><Relationship Id="rId3" Type="http://schemas.openxmlformats.org/officeDocument/2006/relationships/hyperlink" Target="mailto:carolparkes@chaseaquaruralenterprise.com" TargetMode="External"/><Relationship Id="rId12" Type="http://schemas.openxmlformats.org/officeDocument/2006/relationships/hyperlink" Target="mailto:info@brightsparkstuition.co.uk" TargetMode="External"/><Relationship Id="rId17" Type="http://schemas.openxmlformats.org/officeDocument/2006/relationships/hyperlink" Target="mailto:referrals@freshstartedu.co.uk" TargetMode="External"/><Relationship Id="rId25" Type="http://schemas.openxmlformats.org/officeDocument/2006/relationships/hyperlink" Target="mailto:amando@bestuition.co.uk" TargetMode="External"/><Relationship Id="rId33" Type="http://schemas.openxmlformats.org/officeDocument/2006/relationships/hyperlink" Target="mailto:finance@emtuition.org.uk" TargetMode="External"/><Relationship Id="rId38" Type="http://schemas.openxmlformats.org/officeDocument/2006/relationships/hyperlink" Target="mailto:charlotte.clements@nisai.com" TargetMode="External"/><Relationship Id="rId46" Type="http://schemas.openxmlformats.org/officeDocument/2006/relationships/comments" Target="../comments2.xml"/><Relationship Id="rId20" Type="http://schemas.openxmlformats.org/officeDocument/2006/relationships/hyperlink" Target="mailto:neilbest@remedyeducation.org.uk" TargetMode="External"/><Relationship Id="rId41" Type="http://schemas.openxmlformats.org/officeDocument/2006/relationships/hyperlink" Target="mailto:debbie.goode@tilt-education.co.u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CD1509"/>
  <sheetViews>
    <sheetView tabSelected="1" zoomScale="88" zoomScaleNormal="88" workbookViewId="0">
      <pane xSplit="1" ySplit="1" topLeftCell="B1437" activePane="bottomRight" state="frozen"/>
      <selection pane="topRight" activeCell="E1" sqref="E1"/>
      <selection pane="bottomLeft" activeCell="A3" sqref="A3"/>
      <selection pane="bottomRight" sqref="A1:XFD1048576"/>
    </sheetView>
  </sheetViews>
  <sheetFormatPr defaultColWidth="8.88671875" defaultRowHeight="15" x14ac:dyDescent="0.2"/>
  <cols>
    <col min="1" max="1" width="11.88671875" style="45" customWidth="1"/>
    <col min="2" max="2" width="11.5546875" style="45" customWidth="1"/>
    <col min="3" max="3" width="14" style="72" customWidth="1"/>
    <col min="4" max="4" width="13.44140625" style="43" customWidth="1"/>
    <col min="5" max="5" width="17" style="43" customWidth="1"/>
    <col min="6" max="6" width="18.88671875" style="42" customWidth="1"/>
    <col min="7" max="7" width="13.5546875" style="42" customWidth="1"/>
    <col min="8" max="9" width="9.109375" style="42" customWidth="1"/>
    <col min="10" max="10" width="25.88671875" style="42" customWidth="1"/>
    <col min="11" max="11" width="11" style="44" customWidth="1"/>
    <col min="12" max="12" width="12.109375" style="45" customWidth="1"/>
    <col min="13" max="13" width="11.88671875" style="45" customWidth="1"/>
    <col min="14" max="14" width="12.44140625" style="45" customWidth="1"/>
    <col min="15" max="15" width="9.88671875" style="42" customWidth="1"/>
    <col min="16" max="16" width="8.88671875" style="205"/>
    <col min="17" max="16384" width="8.88671875" style="11"/>
  </cols>
  <sheetData>
    <row r="1" spans="1:82" s="63" customFormat="1" ht="78.75" x14ac:dyDescent="0.2">
      <c r="A1" s="246" t="s">
        <v>226</v>
      </c>
      <c r="B1" s="246" t="s">
        <v>227</v>
      </c>
      <c r="C1" s="247" t="s">
        <v>46</v>
      </c>
      <c r="D1" s="248" t="s">
        <v>2</v>
      </c>
      <c r="E1" s="248" t="s">
        <v>0</v>
      </c>
      <c r="F1" s="248" t="s">
        <v>302</v>
      </c>
      <c r="G1" s="248" t="s">
        <v>21</v>
      </c>
      <c r="H1" s="248" t="s">
        <v>1</v>
      </c>
      <c r="I1" s="248" t="s">
        <v>194</v>
      </c>
      <c r="J1" s="248" t="s">
        <v>303</v>
      </c>
      <c r="K1" s="249" t="s">
        <v>190</v>
      </c>
      <c r="L1" s="246" t="s">
        <v>193</v>
      </c>
      <c r="M1" s="246" t="s">
        <v>191</v>
      </c>
      <c r="N1" s="246" t="s">
        <v>192</v>
      </c>
      <c r="O1" s="250" t="s">
        <v>183</v>
      </c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  <c r="AG1" s="259"/>
      <c r="AH1" s="259"/>
      <c r="AI1" s="259"/>
      <c r="AJ1" s="259"/>
      <c r="AK1" s="259"/>
      <c r="AL1" s="259"/>
      <c r="AM1" s="259"/>
      <c r="AN1" s="259"/>
      <c r="AO1" s="259"/>
      <c r="AP1" s="259"/>
      <c r="AQ1" s="259"/>
      <c r="AR1" s="259"/>
      <c r="AS1" s="259"/>
      <c r="AT1" s="259"/>
      <c r="AU1" s="259"/>
      <c r="AV1" s="259"/>
      <c r="AW1" s="259"/>
      <c r="AX1" s="259"/>
      <c r="AY1" s="259"/>
      <c r="AZ1" s="259"/>
      <c r="BA1" s="259"/>
      <c r="BB1" s="259"/>
      <c r="BC1" s="259"/>
      <c r="BD1" s="259"/>
      <c r="BE1" s="259"/>
      <c r="BF1" s="259"/>
      <c r="BG1" s="259"/>
      <c r="BH1" s="259"/>
      <c r="BI1" s="259"/>
      <c r="BJ1" s="259"/>
      <c r="BK1" s="259"/>
      <c r="BL1" s="259"/>
      <c r="BM1" s="259"/>
      <c r="BN1" s="259"/>
      <c r="BO1" s="259"/>
      <c r="BP1" s="259"/>
      <c r="BQ1" s="259"/>
      <c r="BR1" s="259"/>
      <c r="BS1" s="259"/>
      <c r="BT1" s="259"/>
      <c r="BU1" s="259"/>
      <c r="BV1" s="259"/>
      <c r="BW1" s="259"/>
      <c r="BX1" s="259"/>
      <c r="BY1" s="259"/>
      <c r="BZ1" s="259"/>
      <c r="CA1" s="259"/>
      <c r="CB1" s="259"/>
      <c r="CC1" s="259"/>
      <c r="CD1" s="259"/>
    </row>
    <row r="2" spans="1:82" s="26" customFormat="1" ht="15" hidden="1" customHeight="1" x14ac:dyDescent="0.2">
      <c r="A2" s="15"/>
      <c r="B2" s="15"/>
      <c r="C2" s="46"/>
      <c r="D2" s="14"/>
      <c r="E2" s="14"/>
      <c r="F2" s="17"/>
      <c r="G2" s="14"/>
      <c r="H2" s="17"/>
      <c r="I2" s="17"/>
      <c r="J2" s="17"/>
      <c r="K2" s="47"/>
      <c r="L2" s="15"/>
      <c r="M2" s="15"/>
      <c r="N2" s="15"/>
      <c r="O2" s="18" t="s">
        <v>44</v>
      </c>
    </row>
    <row r="3" spans="1:82" s="26" customFormat="1" ht="15" hidden="1" customHeight="1" x14ac:dyDescent="0.2">
      <c r="A3" s="15"/>
      <c r="B3" s="15"/>
      <c r="C3" s="46"/>
      <c r="D3" s="14"/>
      <c r="E3" s="14"/>
      <c r="F3" s="17"/>
      <c r="G3" s="14"/>
      <c r="H3" s="17"/>
      <c r="I3" s="17"/>
      <c r="J3" s="17"/>
      <c r="K3" s="47"/>
      <c r="L3" s="15"/>
      <c r="M3" s="15"/>
      <c r="N3" s="15"/>
      <c r="O3" s="17" t="s">
        <v>44</v>
      </c>
    </row>
    <row r="4" spans="1:82" s="26" customFormat="1" ht="15" hidden="1" customHeight="1" x14ac:dyDescent="0.2">
      <c r="A4" s="15"/>
      <c r="B4" s="15"/>
      <c r="C4" s="46"/>
      <c r="D4" s="14"/>
      <c r="E4" s="14"/>
      <c r="F4" s="17"/>
      <c r="G4" s="14"/>
      <c r="H4" s="17"/>
      <c r="I4" s="17"/>
      <c r="J4" s="17"/>
      <c r="K4" s="47"/>
      <c r="L4" s="15"/>
      <c r="M4" s="15"/>
      <c r="N4" s="15"/>
      <c r="O4" s="17"/>
    </row>
    <row r="5" spans="1:82" s="26" customFormat="1" ht="15" hidden="1" customHeight="1" x14ac:dyDescent="0.2">
      <c r="A5" s="15"/>
      <c r="B5" s="15"/>
      <c r="C5" s="46"/>
      <c r="D5" s="14"/>
      <c r="E5" s="14"/>
      <c r="F5" s="17"/>
      <c r="G5" s="14"/>
      <c r="H5" s="17"/>
      <c r="I5" s="17"/>
      <c r="J5" s="17"/>
      <c r="K5" s="47"/>
      <c r="L5" s="15"/>
      <c r="M5" s="15"/>
      <c r="N5" s="15"/>
      <c r="O5" s="17" t="s">
        <v>44</v>
      </c>
    </row>
    <row r="6" spans="1:82" s="26" customFormat="1" ht="15" hidden="1" customHeight="1" x14ac:dyDescent="0.2">
      <c r="A6" s="15"/>
      <c r="B6" s="15"/>
      <c r="C6" s="46"/>
      <c r="D6" s="14"/>
      <c r="E6" s="14"/>
      <c r="F6" s="17"/>
      <c r="G6" s="14"/>
      <c r="H6" s="17"/>
      <c r="I6" s="17"/>
      <c r="J6" s="17"/>
      <c r="K6" s="47"/>
      <c r="L6" s="15"/>
      <c r="M6" s="15"/>
      <c r="N6" s="15"/>
      <c r="O6" s="17" t="s">
        <v>44</v>
      </c>
    </row>
    <row r="7" spans="1:82" s="26" customFormat="1" ht="60" hidden="1" customHeight="1" x14ac:dyDescent="0.2">
      <c r="A7" s="29">
        <v>43389</v>
      </c>
      <c r="B7" s="29">
        <v>43395</v>
      </c>
      <c r="C7" s="38">
        <v>16200</v>
      </c>
      <c r="D7" s="28" t="s">
        <v>137</v>
      </c>
      <c r="E7" s="28" t="s">
        <v>86</v>
      </c>
      <c r="F7" s="28" t="s">
        <v>112</v>
      </c>
      <c r="G7" s="28" t="s">
        <v>23</v>
      </c>
      <c r="H7" s="31" t="s">
        <v>13</v>
      </c>
      <c r="I7" s="31" t="s">
        <v>13</v>
      </c>
      <c r="J7" s="31" t="s">
        <v>13</v>
      </c>
      <c r="K7" s="41">
        <v>4</v>
      </c>
      <c r="L7" s="29">
        <v>43389</v>
      </c>
      <c r="M7" s="29">
        <v>43395</v>
      </c>
      <c r="N7" s="29">
        <v>43644</v>
      </c>
      <c r="O7" s="40" t="s">
        <v>12</v>
      </c>
    </row>
    <row r="8" spans="1:82" s="26" customFormat="1" ht="60" hidden="1" customHeight="1" x14ac:dyDescent="0.2">
      <c r="A8" s="29">
        <v>43391</v>
      </c>
      <c r="B8" s="29">
        <v>43393</v>
      </c>
      <c r="C8" s="38">
        <v>2700</v>
      </c>
      <c r="D8" s="28" t="s">
        <v>45</v>
      </c>
      <c r="E8" s="28" t="s">
        <v>85</v>
      </c>
      <c r="F8" s="31">
        <v>221557545</v>
      </c>
      <c r="G8" s="28" t="s">
        <v>25</v>
      </c>
      <c r="H8" s="31" t="s">
        <v>13</v>
      </c>
      <c r="I8" s="31" t="s">
        <v>13</v>
      </c>
      <c r="J8" s="31" t="s">
        <v>13</v>
      </c>
      <c r="K8" s="41">
        <v>1</v>
      </c>
      <c r="L8" s="29">
        <v>43393</v>
      </c>
      <c r="M8" s="29">
        <v>43438</v>
      </c>
      <c r="N8" s="29">
        <v>43647</v>
      </c>
      <c r="O8" s="40" t="s">
        <v>12</v>
      </c>
    </row>
    <row r="9" spans="1:82" s="26" customFormat="1" ht="15" hidden="1" customHeight="1" x14ac:dyDescent="0.2">
      <c r="A9" s="15"/>
      <c r="B9" s="15"/>
      <c r="C9" s="46"/>
      <c r="D9" s="14"/>
      <c r="E9" s="14"/>
      <c r="F9" s="17"/>
      <c r="G9" s="14"/>
      <c r="H9" s="17"/>
      <c r="I9" s="17"/>
      <c r="J9" s="17"/>
      <c r="K9" s="47"/>
      <c r="L9" s="15"/>
      <c r="M9" s="15"/>
      <c r="N9" s="15"/>
      <c r="O9" s="17" t="s">
        <v>44</v>
      </c>
    </row>
    <row r="10" spans="1:82" s="26" customFormat="1" ht="120" hidden="1" customHeight="1" x14ac:dyDescent="0.2">
      <c r="A10" s="29">
        <v>43391</v>
      </c>
      <c r="B10" s="29">
        <v>43395</v>
      </c>
      <c r="C10" s="33">
        <v>3900</v>
      </c>
      <c r="D10" s="28" t="s">
        <v>90</v>
      </c>
      <c r="E10" s="28" t="s">
        <v>91</v>
      </c>
      <c r="F10" s="31">
        <v>235030744</v>
      </c>
      <c r="G10" s="28" t="s">
        <v>24</v>
      </c>
      <c r="H10" s="31" t="s">
        <v>13</v>
      </c>
      <c r="I10" s="31" t="s">
        <v>13</v>
      </c>
      <c r="J10" s="31" t="s">
        <v>12</v>
      </c>
      <c r="K10" s="41">
        <v>3</v>
      </c>
      <c r="L10" s="29">
        <v>43391</v>
      </c>
      <c r="M10" s="29">
        <v>43388</v>
      </c>
      <c r="N10" s="29">
        <v>43434</v>
      </c>
      <c r="O10" s="40" t="s">
        <v>12</v>
      </c>
    </row>
    <row r="11" spans="1:82" s="26" customFormat="1" ht="15" hidden="1" customHeight="1" x14ac:dyDescent="0.2">
      <c r="A11" s="15"/>
      <c r="B11" s="15"/>
      <c r="C11" s="46"/>
      <c r="D11" s="14"/>
      <c r="E11" s="14"/>
      <c r="F11" s="17"/>
      <c r="G11" s="14"/>
      <c r="H11" s="17"/>
      <c r="I11" s="17"/>
      <c r="J11" s="17"/>
      <c r="K11" s="47"/>
      <c r="L11" s="15"/>
      <c r="M11" s="15"/>
      <c r="N11" s="15"/>
      <c r="O11" s="17" t="s">
        <v>44</v>
      </c>
    </row>
    <row r="12" spans="1:82" s="26" customFormat="1" ht="120" hidden="1" customHeight="1" x14ac:dyDescent="0.2">
      <c r="A12" s="29">
        <v>43390</v>
      </c>
      <c r="B12" s="29">
        <v>43395</v>
      </c>
      <c r="C12" s="33">
        <v>5200</v>
      </c>
      <c r="D12" s="28" t="s">
        <v>90</v>
      </c>
      <c r="E12" s="28" t="s">
        <v>91</v>
      </c>
      <c r="F12" s="31">
        <v>235030744</v>
      </c>
      <c r="G12" s="28" t="s">
        <v>24</v>
      </c>
      <c r="H12" s="31" t="s">
        <v>13</v>
      </c>
      <c r="I12" s="31" t="s">
        <v>13</v>
      </c>
      <c r="J12" s="31" t="s">
        <v>12</v>
      </c>
      <c r="K12" s="41">
        <v>3</v>
      </c>
      <c r="L12" s="29">
        <v>43390</v>
      </c>
      <c r="M12" s="29">
        <v>43395</v>
      </c>
      <c r="N12" s="29">
        <v>43455</v>
      </c>
      <c r="O12" s="40" t="s">
        <v>12</v>
      </c>
    </row>
    <row r="13" spans="1:82" s="26" customFormat="1" ht="15" hidden="1" customHeight="1" x14ac:dyDescent="0.2">
      <c r="A13" s="15"/>
      <c r="B13" s="15"/>
      <c r="C13" s="46"/>
      <c r="D13" s="14"/>
      <c r="E13" s="14"/>
      <c r="F13" s="17"/>
      <c r="G13" s="14"/>
      <c r="H13" s="17"/>
      <c r="I13" s="17"/>
      <c r="J13" s="17"/>
      <c r="K13" s="47"/>
      <c r="L13" s="15"/>
      <c r="M13" s="15"/>
      <c r="N13" s="15"/>
      <c r="O13" s="17" t="s">
        <v>44</v>
      </c>
    </row>
    <row r="14" spans="1:82" s="26" customFormat="1" ht="15" hidden="1" customHeight="1" x14ac:dyDescent="0.2">
      <c r="A14" s="15"/>
      <c r="B14" s="15"/>
      <c r="C14" s="46"/>
      <c r="D14" s="14"/>
      <c r="E14" s="14"/>
      <c r="F14" s="17"/>
      <c r="G14" s="14"/>
      <c r="H14" s="17"/>
      <c r="I14" s="17"/>
      <c r="J14" s="17"/>
      <c r="K14" s="47"/>
      <c r="L14" s="15"/>
      <c r="M14" s="15"/>
      <c r="N14" s="15"/>
      <c r="O14" s="17" t="s">
        <v>44</v>
      </c>
    </row>
    <row r="15" spans="1:82" s="26" customFormat="1" ht="15" hidden="1" customHeight="1" x14ac:dyDescent="0.2">
      <c r="A15" s="15"/>
      <c r="B15" s="15"/>
      <c r="C15" s="46"/>
      <c r="D15" s="14"/>
      <c r="E15" s="14"/>
      <c r="F15" s="17"/>
      <c r="G15" s="14"/>
      <c r="H15" s="17"/>
      <c r="I15" s="17"/>
      <c r="J15" s="17"/>
      <c r="K15" s="47"/>
      <c r="L15" s="15"/>
      <c r="M15" s="15"/>
      <c r="N15" s="15"/>
      <c r="O15" s="17" t="s">
        <v>44</v>
      </c>
    </row>
    <row r="16" spans="1:82" s="26" customFormat="1" ht="15" hidden="1" customHeight="1" x14ac:dyDescent="0.2">
      <c r="A16" s="15"/>
      <c r="B16" s="15"/>
      <c r="C16" s="46"/>
      <c r="D16" s="14"/>
      <c r="E16" s="14"/>
      <c r="F16" s="17"/>
      <c r="G16" s="14"/>
      <c r="H16" s="17"/>
      <c r="I16" s="17"/>
      <c r="J16" s="17"/>
      <c r="K16" s="47"/>
      <c r="L16" s="15"/>
      <c r="M16" s="15"/>
      <c r="N16" s="15"/>
      <c r="O16" s="17" t="s">
        <v>44</v>
      </c>
    </row>
    <row r="17" spans="1:15" s="26" customFormat="1" ht="120" hidden="1" customHeight="1" x14ac:dyDescent="0.2">
      <c r="A17" s="29">
        <v>43403</v>
      </c>
      <c r="B17" s="29">
        <v>43404</v>
      </c>
      <c r="C17" s="33">
        <v>17550</v>
      </c>
      <c r="D17" s="28" t="s">
        <v>90</v>
      </c>
      <c r="E17" s="28" t="s">
        <v>91</v>
      </c>
      <c r="F17" s="31">
        <v>235030744</v>
      </c>
      <c r="G17" s="28" t="s">
        <v>24</v>
      </c>
      <c r="H17" s="31" t="s">
        <v>13</v>
      </c>
      <c r="I17" s="31" t="s">
        <v>13</v>
      </c>
      <c r="J17" s="31" t="s">
        <v>12</v>
      </c>
      <c r="K17" s="41">
        <v>1</v>
      </c>
      <c r="L17" s="29">
        <v>43403</v>
      </c>
      <c r="M17" s="29">
        <v>43409</v>
      </c>
      <c r="N17" s="29">
        <v>43645</v>
      </c>
      <c r="O17" s="40" t="s">
        <v>12</v>
      </c>
    </row>
    <row r="18" spans="1:15" s="26" customFormat="1" ht="15" hidden="1" customHeight="1" x14ac:dyDescent="0.2">
      <c r="A18" s="15"/>
      <c r="B18" s="15"/>
      <c r="C18" s="46"/>
      <c r="D18" s="14"/>
      <c r="E18" s="14"/>
      <c r="F18" s="17"/>
      <c r="G18" s="14"/>
      <c r="H18" s="17"/>
      <c r="I18" s="17"/>
      <c r="J18" s="17"/>
      <c r="K18" s="47"/>
      <c r="L18" s="15"/>
      <c r="M18" s="15"/>
      <c r="N18" s="15"/>
      <c r="O18" s="17" t="s">
        <v>44</v>
      </c>
    </row>
    <row r="19" spans="1:15" s="26" customFormat="1" ht="120" hidden="1" customHeight="1" x14ac:dyDescent="0.2">
      <c r="A19" s="29">
        <v>43392</v>
      </c>
      <c r="B19" s="29">
        <v>43396</v>
      </c>
      <c r="C19" s="33">
        <v>18200</v>
      </c>
      <c r="D19" s="28" t="s">
        <v>90</v>
      </c>
      <c r="E19" s="28" t="s">
        <v>91</v>
      </c>
      <c r="F19" s="31">
        <v>235030744</v>
      </c>
      <c r="G19" s="28" t="s">
        <v>24</v>
      </c>
      <c r="H19" s="31" t="s">
        <v>13</v>
      </c>
      <c r="I19" s="31" t="s">
        <v>13</v>
      </c>
      <c r="J19" s="31" t="s">
        <v>12</v>
      </c>
      <c r="K19" s="41">
        <v>1</v>
      </c>
      <c r="L19" s="29">
        <v>43392</v>
      </c>
      <c r="M19" s="29">
        <v>43395</v>
      </c>
      <c r="N19" s="29">
        <v>43645</v>
      </c>
      <c r="O19" s="40" t="s">
        <v>12</v>
      </c>
    </row>
    <row r="20" spans="1:15" s="26" customFormat="1" ht="15" hidden="1" customHeight="1" x14ac:dyDescent="0.2">
      <c r="A20" s="15"/>
      <c r="B20" s="15"/>
      <c r="C20" s="46"/>
      <c r="D20" s="14"/>
      <c r="E20" s="14"/>
      <c r="F20" s="17"/>
      <c r="G20" s="14"/>
      <c r="H20" s="17"/>
      <c r="I20" s="17"/>
      <c r="J20" s="17"/>
      <c r="K20" s="47"/>
      <c r="L20" s="15"/>
      <c r="M20" s="15"/>
      <c r="N20" s="15"/>
      <c r="O20" s="17" t="s">
        <v>44</v>
      </c>
    </row>
    <row r="21" spans="1:15" s="26" customFormat="1" ht="60" hidden="1" customHeight="1" x14ac:dyDescent="0.2">
      <c r="A21" s="30" t="s">
        <v>167</v>
      </c>
      <c r="B21" s="30">
        <v>43411</v>
      </c>
      <c r="C21" s="38">
        <v>4000</v>
      </c>
      <c r="D21" s="28" t="s">
        <v>80</v>
      </c>
      <c r="E21" s="28" t="s">
        <v>88</v>
      </c>
      <c r="F21" s="31" t="s">
        <v>44</v>
      </c>
      <c r="G21" s="28" t="s">
        <v>24</v>
      </c>
      <c r="H21" s="31" t="s">
        <v>13</v>
      </c>
      <c r="I21" s="31" t="s">
        <v>13</v>
      </c>
      <c r="J21" s="31" t="s">
        <v>12</v>
      </c>
      <c r="K21" s="41">
        <v>2</v>
      </c>
      <c r="L21" s="29">
        <v>43397</v>
      </c>
      <c r="M21" s="29">
        <v>43395</v>
      </c>
      <c r="N21" s="29">
        <v>43455</v>
      </c>
      <c r="O21" s="40" t="s">
        <v>12</v>
      </c>
    </row>
    <row r="22" spans="1:15" s="26" customFormat="1" ht="15" hidden="1" customHeight="1" x14ac:dyDescent="0.2">
      <c r="A22" s="15"/>
      <c r="B22" s="15"/>
      <c r="C22" s="46"/>
      <c r="D22" s="14"/>
      <c r="E22" s="14"/>
      <c r="F22" s="17"/>
      <c r="G22" s="14"/>
      <c r="H22" s="17"/>
      <c r="I22" s="17"/>
      <c r="J22" s="17"/>
      <c r="K22" s="47"/>
      <c r="L22" s="15"/>
      <c r="M22" s="15"/>
      <c r="N22" s="15"/>
      <c r="O22" s="17" t="s">
        <v>44</v>
      </c>
    </row>
    <row r="23" spans="1:15" s="26" customFormat="1" ht="105" hidden="1" customHeight="1" x14ac:dyDescent="0.2">
      <c r="A23" s="29">
        <v>43398</v>
      </c>
      <c r="B23" s="29">
        <v>43403</v>
      </c>
      <c r="C23" s="33">
        <v>8050</v>
      </c>
      <c r="D23" s="28" t="s">
        <v>90</v>
      </c>
      <c r="E23" s="28" t="s">
        <v>92</v>
      </c>
      <c r="F23" s="31">
        <v>235030744</v>
      </c>
      <c r="G23" s="28" t="s">
        <v>24</v>
      </c>
      <c r="H23" s="31" t="s">
        <v>13</v>
      </c>
      <c r="I23" s="31" t="s">
        <v>13</v>
      </c>
      <c r="J23" s="31" t="s">
        <v>12</v>
      </c>
      <c r="K23" s="41">
        <v>1</v>
      </c>
      <c r="L23" s="29">
        <v>43398</v>
      </c>
      <c r="M23" s="29">
        <v>43409</v>
      </c>
      <c r="N23" s="29">
        <v>43455</v>
      </c>
      <c r="O23" s="40" t="s">
        <v>12</v>
      </c>
    </row>
    <row r="24" spans="1:15" s="26" customFormat="1" ht="105" hidden="1" customHeight="1" x14ac:dyDescent="0.2">
      <c r="A24" s="29">
        <v>43404</v>
      </c>
      <c r="B24" s="29">
        <v>43404</v>
      </c>
      <c r="C24" s="33">
        <v>11700</v>
      </c>
      <c r="D24" s="28" t="s">
        <v>90</v>
      </c>
      <c r="E24" s="28" t="s">
        <v>92</v>
      </c>
      <c r="F24" s="31">
        <v>235030744</v>
      </c>
      <c r="G24" s="28" t="s">
        <v>24</v>
      </c>
      <c r="H24" s="31" t="s">
        <v>13</v>
      </c>
      <c r="I24" s="31" t="s">
        <v>13</v>
      </c>
      <c r="J24" s="31" t="s">
        <v>12</v>
      </c>
      <c r="K24" s="41">
        <v>2</v>
      </c>
      <c r="L24" s="29">
        <v>43403</v>
      </c>
      <c r="M24" s="29">
        <v>43409</v>
      </c>
      <c r="N24" s="29">
        <v>43555</v>
      </c>
      <c r="O24" s="40" t="s">
        <v>12</v>
      </c>
    </row>
    <row r="25" spans="1:15" s="26" customFormat="1" ht="105" hidden="1" customHeight="1" x14ac:dyDescent="0.2">
      <c r="A25" s="29">
        <v>43416</v>
      </c>
      <c r="B25" s="29">
        <v>43416</v>
      </c>
      <c r="C25" s="33">
        <v>3250</v>
      </c>
      <c r="D25" s="28" t="s">
        <v>90</v>
      </c>
      <c r="E25" s="28" t="s">
        <v>92</v>
      </c>
      <c r="F25" s="31">
        <v>235030744</v>
      </c>
      <c r="G25" s="28" t="s">
        <v>24</v>
      </c>
      <c r="H25" s="31" t="s">
        <v>13</v>
      </c>
      <c r="I25" s="31" t="s">
        <v>13</v>
      </c>
      <c r="J25" s="31" t="s">
        <v>12</v>
      </c>
      <c r="K25" s="41">
        <v>1</v>
      </c>
      <c r="L25" s="29">
        <v>43416</v>
      </c>
      <c r="M25" s="29">
        <v>43416</v>
      </c>
      <c r="N25" s="29">
        <v>43455</v>
      </c>
      <c r="O25" s="40" t="s">
        <v>12</v>
      </c>
    </row>
    <row r="26" spans="1:15" s="26" customFormat="1" ht="15" hidden="1" customHeight="1" x14ac:dyDescent="0.2">
      <c r="A26" s="15"/>
      <c r="B26" s="15"/>
      <c r="C26" s="46"/>
      <c r="D26" s="14"/>
      <c r="E26" s="14"/>
      <c r="F26" s="17"/>
      <c r="G26" s="14"/>
      <c r="H26" s="17"/>
      <c r="I26" s="17"/>
      <c r="J26" s="17"/>
      <c r="K26" s="47"/>
      <c r="L26" s="15"/>
      <c r="M26" s="15"/>
      <c r="N26" s="15"/>
      <c r="O26" s="17" t="s">
        <v>44</v>
      </c>
    </row>
    <row r="27" spans="1:15" s="26" customFormat="1" ht="15" hidden="1" customHeight="1" x14ac:dyDescent="0.2">
      <c r="A27" s="15"/>
      <c r="B27" s="15"/>
      <c r="C27" s="46"/>
      <c r="D27" s="14"/>
      <c r="E27" s="14"/>
      <c r="F27" s="17"/>
      <c r="G27" s="14"/>
      <c r="H27" s="17"/>
      <c r="I27" s="17"/>
      <c r="J27" s="17"/>
      <c r="K27" s="47"/>
      <c r="L27" s="15"/>
      <c r="M27" s="15"/>
      <c r="N27" s="15"/>
      <c r="O27" s="17" t="s">
        <v>44</v>
      </c>
    </row>
    <row r="28" spans="1:15" s="26" customFormat="1" ht="15" hidden="1" customHeight="1" x14ac:dyDescent="0.2">
      <c r="A28" s="15"/>
      <c r="B28" s="15"/>
      <c r="C28" s="46"/>
      <c r="D28" s="14"/>
      <c r="E28" s="14"/>
      <c r="F28" s="17"/>
      <c r="G28" s="14"/>
      <c r="H28" s="17"/>
      <c r="I28" s="17"/>
      <c r="J28" s="17"/>
      <c r="K28" s="47"/>
      <c r="L28" s="15"/>
      <c r="M28" s="15"/>
      <c r="N28" s="15"/>
      <c r="O28" s="17" t="s">
        <v>44</v>
      </c>
    </row>
    <row r="29" spans="1:15" s="26" customFormat="1" ht="15" hidden="1" customHeight="1" x14ac:dyDescent="0.2">
      <c r="A29" s="15"/>
      <c r="B29" s="15"/>
      <c r="C29" s="46"/>
      <c r="D29" s="14"/>
      <c r="E29" s="14"/>
      <c r="F29" s="17"/>
      <c r="G29" s="14"/>
      <c r="H29" s="17"/>
      <c r="I29" s="17"/>
      <c r="J29" s="17"/>
      <c r="K29" s="47"/>
      <c r="L29" s="15"/>
      <c r="M29" s="15"/>
      <c r="N29" s="15"/>
      <c r="O29" s="17" t="s">
        <v>44</v>
      </c>
    </row>
    <row r="30" spans="1:15" s="26" customFormat="1" ht="105" hidden="1" customHeight="1" x14ac:dyDescent="0.2">
      <c r="A30" s="30" t="s">
        <v>114</v>
      </c>
      <c r="B30" s="29">
        <v>43419</v>
      </c>
      <c r="C30" s="33">
        <v>3510</v>
      </c>
      <c r="D30" s="28" t="s">
        <v>90</v>
      </c>
      <c r="E30" s="28" t="s">
        <v>92</v>
      </c>
      <c r="F30" s="31">
        <v>235030744</v>
      </c>
      <c r="G30" s="28" t="s">
        <v>24</v>
      </c>
      <c r="H30" s="31" t="s">
        <v>13</v>
      </c>
      <c r="I30" s="31" t="s">
        <v>13</v>
      </c>
      <c r="J30" s="31" t="s">
        <v>12</v>
      </c>
      <c r="K30" s="41">
        <v>1</v>
      </c>
      <c r="L30" s="29">
        <v>43417</v>
      </c>
      <c r="M30" s="29">
        <v>43419</v>
      </c>
      <c r="N30" s="29">
        <v>43472</v>
      </c>
      <c r="O30" s="40" t="s">
        <v>12</v>
      </c>
    </row>
    <row r="31" spans="1:15" s="26" customFormat="1" ht="105" hidden="1" customHeight="1" x14ac:dyDescent="0.2">
      <c r="A31" s="29">
        <v>43418</v>
      </c>
      <c r="B31" s="29">
        <v>43419</v>
      </c>
      <c r="C31" s="33">
        <v>3250</v>
      </c>
      <c r="D31" s="28" t="s">
        <v>90</v>
      </c>
      <c r="E31" s="28" t="s">
        <v>92</v>
      </c>
      <c r="F31" s="31">
        <v>235030744</v>
      </c>
      <c r="G31" s="28" t="s">
        <v>24</v>
      </c>
      <c r="H31" s="31" t="s">
        <v>13</v>
      </c>
      <c r="I31" s="31" t="s">
        <v>13</v>
      </c>
      <c r="J31" s="31" t="s">
        <v>12</v>
      </c>
      <c r="K31" s="41">
        <v>1</v>
      </c>
      <c r="L31" s="29">
        <v>43418</v>
      </c>
      <c r="M31" s="29">
        <v>43423</v>
      </c>
      <c r="N31" s="29">
        <v>43455</v>
      </c>
      <c r="O31" s="40" t="s">
        <v>12</v>
      </c>
    </row>
    <row r="32" spans="1:15" s="26" customFormat="1" ht="15" hidden="1" customHeight="1" x14ac:dyDescent="0.2">
      <c r="A32" s="15"/>
      <c r="B32" s="15"/>
      <c r="C32" s="46"/>
      <c r="D32" s="14"/>
      <c r="E32" s="14"/>
      <c r="F32" s="17"/>
      <c r="G32" s="14"/>
      <c r="H32" s="17"/>
      <c r="I32" s="17"/>
      <c r="J32" s="17"/>
      <c r="K32" s="47"/>
      <c r="L32" s="15"/>
      <c r="M32" s="15"/>
      <c r="N32" s="15"/>
      <c r="O32" s="17" t="s">
        <v>44</v>
      </c>
    </row>
    <row r="33" spans="1:15" s="26" customFormat="1" ht="60" hidden="1" customHeight="1" x14ac:dyDescent="0.2">
      <c r="A33" s="278">
        <v>43424</v>
      </c>
      <c r="B33" s="55" t="s">
        <v>102</v>
      </c>
      <c r="C33" s="71">
        <v>4350</v>
      </c>
      <c r="D33" s="57" t="s">
        <v>132</v>
      </c>
      <c r="E33" s="57" t="s">
        <v>103</v>
      </c>
      <c r="F33" s="57" t="s">
        <v>44</v>
      </c>
      <c r="G33" s="57" t="s">
        <v>23</v>
      </c>
      <c r="H33" s="58" t="s">
        <v>13</v>
      </c>
      <c r="I33" s="58" t="s">
        <v>13</v>
      </c>
      <c r="J33" s="58" t="s">
        <v>12</v>
      </c>
      <c r="K33" s="54">
        <v>2</v>
      </c>
      <c r="L33" s="55">
        <v>43424</v>
      </c>
      <c r="M33" s="55">
        <v>43423</v>
      </c>
      <c r="N33" s="55" t="s">
        <v>116</v>
      </c>
      <c r="O33" s="40" t="s">
        <v>12</v>
      </c>
    </row>
    <row r="34" spans="1:15" s="26" customFormat="1" ht="105" hidden="1" customHeight="1" x14ac:dyDescent="0.2">
      <c r="A34" s="279"/>
      <c r="B34" s="55" t="s">
        <v>101</v>
      </c>
      <c r="C34" s="56">
        <v>21840</v>
      </c>
      <c r="D34" s="57" t="s">
        <v>90</v>
      </c>
      <c r="E34" s="57" t="s">
        <v>92</v>
      </c>
      <c r="F34" s="58">
        <v>235030744</v>
      </c>
      <c r="G34" s="57" t="s">
        <v>23</v>
      </c>
      <c r="H34" s="58" t="s">
        <v>13</v>
      </c>
      <c r="I34" s="58" t="s">
        <v>13</v>
      </c>
      <c r="J34" s="58" t="s">
        <v>12</v>
      </c>
      <c r="K34" s="54">
        <v>2</v>
      </c>
      <c r="L34" s="55">
        <v>43424</v>
      </c>
      <c r="M34" s="55">
        <v>43427</v>
      </c>
      <c r="N34" s="59" t="s">
        <v>116</v>
      </c>
      <c r="O34" s="40" t="s">
        <v>12</v>
      </c>
    </row>
    <row r="35" spans="1:15" s="26" customFormat="1" ht="15" hidden="1" customHeight="1" x14ac:dyDescent="0.2">
      <c r="A35" s="15"/>
      <c r="B35" s="15"/>
      <c r="C35" s="46"/>
      <c r="D35" s="14"/>
      <c r="E35" s="14"/>
      <c r="F35" s="17"/>
      <c r="G35" s="14"/>
      <c r="H35" s="17"/>
      <c r="I35" s="17"/>
      <c r="J35" s="17"/>
      <c r="K35" s="47"/>
      <c r="L35" s="15"/>
      <c r="M35" s="15"/>
      <c r="N35" s="15"/>
      <c r="O35" s="17" t="s">
        <v>44</v>
      </c>
    </row>
    <row r="36" spans="1:15" s="26" customFormat="1" ht="15" hidden="1" customHeight="1" x14ac:dyDescent="0.2">
      <c r="A36" s="15"/>
      <c r="B36" s="15"/>
      <c r="C36" s="46"/>
      <c r="D36" s="14"/>
      <c r="E36" s="14"/>
      <c r="F36" s="17"/>
      <c r="G36" s="14"/>
      <c r="H36" s="17"/>
      <c r="I36" s="17"/>
      <c r="J36" s="17"/>
      <c r="K36" s="47"/>
      <c r="L36" s="15"/>
      <c r="M36" s="15"/>
      <c r="N36" s="15"/>
      <c r="O36" s="17" t="s">
        <v>44</v>
      </c>
    </row>
    <row r="37" spans="1:15" s="26" customFormat="1" ht="15" hidden="1" customHeight="1" x14ac:dyDescent="0.2">
      <c r="A37" s="15"/>
      <c r="B37" s="15"/>
      <c r="C37" s="46"/>
      <c r="D37" s="14"/>
      <c r="E37" s="14"/>
      <c r="F37" s="17"/>
      <c r="G37" s="14"/>
      <c r="H37" s="17"/>
      <c r="I37" s="17"/>
      <c r="J37" s="17"/>
      <c r="K37" s="47"/>
      <c r="L37" s="15"/>
      <c r="M37" s="15"/>
      <c r="N37" s="15"/>
      <c r="O37" s="17" t="s">
        <v>44</v>
      </c>
    </row>
    <row r="38" spans="1:15" s="26" customFormat="1" ht="15" hidden="1" customHeight="1" x14ac:dyDescent="0.2">
      <c r="A38" s="15"/>
      <c r="B38" s="15"/>
      <c r="C38" s="46"/>
      <c r="D38" s="14"/>
      <c r="E38" s="14"/>
      <c r="F38" s="17"/>
      <c r="G38" s="14"/>
      <c r="H38" s="17"/>
      <c r="I38" s="17"/>
      <c r="J38" s="17"/>
      <c r="K38" s="47"/>
      <c r="L38" s="15"/>
      <c r="M38" s="15"/>
      <c r="N38" s="15"/>
      <c r="O38" s="17" t="s">
        <v>44</v>
      </c>
    </row>
    <row r="39" spans="1:15" s="26" customFormat="1" ht="15" hidden="1" customHeight="1" x14ac:dyDescent="0.2">
      <c r="A39" s="15"/>
      <c r="B39" s="15"/>
      <c r="C39" s="46"/>
      <c r="D39" s="14"/>
      <c r="E39" s="14"/>
      <c r="F39" s="17"/>
      <c r="G39" s="14"/>
      <c r="H39" s="17"/>
      <c r="I39" s="17"/>
      <c r="J39" s="17"/>
      <c r="K39" s="47"/>
      <c r="L39" s="15"/>
      <c r="M39" s="15"/>
      <c r="N39" s="15"/>
      <c r="O39" s="17" t="s">
        <v>44</v>
      </c>
    </row>
    <row r="40" spans="1:15" s="26" customFormat="1" ht="15" hidden="1" customHeight="1" x14ac:dyDescent="0.2">
      <c r="A40" s="15"/>
      <c r="B40" s="15"/>
      <c r="C40" s="46"/>
      <c r="D40" s="14"/>
      <c r="E40" s="14"/>
      <c r="F40" s="17"/>
      <c r="G40" s="14"/>
      <c r="H40" s="17"/>
      <c r="I40" s="17"/>
      <c r="J40" s="17"/>
      <c r="K40" s="47"/>
      <c r="L40" s="15"/>
      <c r="M40" s="15"/>
      <c r="N40" s="15"/>
      <c r="O40" s="17" t="s">
        <v>44</v>
      </c>
    </row>
    <row r="41" spans="1:15" s="26" customFormat="1" ht="15" hidden="1" customHeight="1" x14ac:dyDescent="0.2">
      <c r="A41" s="15"/>
      <c r="B41" s="15"/>
      <c r="C41" s="46"/>
      <c r="D41" s="14"/>
      <c r="E41" s="14"/>
      <c r="F41" s="17"/>
      <c r="G41" s="14"/>
      <c r="H41" s="17"/>
      <c r="I41" s="17"/>
      <c r="J41" s="17"/>
      <c r="K41" s="47"/>
      <c r="L41" s="15"/>
      <c r="M41" s="15"/>
      <c r="N41" s="15"/>
      <c r="O41" s="17" t="s">
        <v>44</v>
      </c>
    </row>
    <row r="42" spans="1:15" s="26" customFormat="1" ht="60" hidden="1" customHeight="1" x14ac:dyDescent="0.2">
      <c r="A42" s="29">
        <v>43426</v>
      </c>
      <c r="B42" s="29"/>
      <c r="C42" s="38">
        <v>7000</v>
      </c>
      <c r="D42" s="28" t="s">
        <v>83</v>
      </c>
      <c r="E42" s="28" t="s">
        <v>89</v>
      </c>
      <c r="F42" s="31">
        <v>220709030</v>
      </c>
      <c r="G42" s="28" t="s">
        <v>25</v>
      </c>
      <c r="H42" s="31" t="s">
        <v>13</v>
      </c>
      <c r="I42" s="31" t="s">
        <v>13</v>
      </c>
      <c r="J42" s="31" t="s">
        <v>13</v>
      </c>
      <c r="K42" s="41">
        <v>2</v>
      </c>
      <c r="L42" s="29">
        <v>43426</v>
      </c>
      <c r="M42" s="29">
        <v>43430</v>
      </c>
      <c r="N42" s="29">
        <v>43665</v>
      </c>
      <c r="O42" s="40" t="s">
        <v>44</v>
      </c>
    </row>
    <row r="43" spans="1:15" s="26" customFormat="1" ht="60" hidden="1" customHeight="1" x14ac:dyDescent="0.2">
      <c r="A43" s="29">
        <v>43438</v>
      </c>
      <c r="B43" s="29">
        <v>43438</v>
      </c>
      <c r="C43" s="38">
        <v>58500</v>
      </c>
      <c r="D43" s="28" t="s">
        <v>45</v>
      </c>
      <c r="E43" s="28" t="s">
        <v>85</v>
      </c>
      <c r="F43" s="31">
        <v>221557545</v>
      </c>
      <c r="G43" s="28" t="s">
        <v>25</v>
      </c>
      <c r="H43" s="31" t="s">
        <v>13</v>
      </c>
      <c r="I43" s="31" t="s">
        <v>13</v>
      </c>
      <c r="J43" s="31" t="s">
        <v>13</v>
      </c>
      <c r="K43" s="41">
        <v>2</v>
      </c>
      <c r="L43" s="29">
        <v>43437</v>
      </c>
      <c r="M43" s="29">
        <v>43437</v>
      </c>
      <c r="N43" s="29">
        <v>43665</v>
      </c>
      <c r="O43" s="40" t="s">
        <v>44</v>
      </c>
    </row>
    <row r="44" spans="1:15" s="26" customFormat="1" ht="15" hidden="1" customHeight="1" x14ac:dyDescent="0.2">
      <c r="A44" s="15"/>
      <c r="B44" s="15"/>
      <c r="C44" s="46"/>
      <c r="D44" s="14"/>
      <c r="E44" s="14"/>
      <c r="F44" s="17"/>
      <c r="G44" s="14"/>
      <c r="H44" s="17"/>
      <c r="I44" s="17"/>
      <c r="J44" s="17"/>
      <c r="K44" s="47"/>
      <c r="L44" s="15"/>
      <c r="M44" s="15"/>
      <c r="N44" s="15"/>
      <c r="O44" s="17" t="s">
        <v>44</v>
      </c>
    </row>
    <row r="45" spans="1:15" s="26" customFormat="1" ht="15" hidden="1" customHeight="1" x14ac:dyDescent="0.2">
      <c r="A45" s="15"/>
      <c r="B45" s="15"/>
      <c r="C45" s="46"/>
      <c r="D45" s="14"/>
      <c r="E45" s="14"/>
      <c r="F45" s="17"/>
      <c r="G45" s="14"/>
      <c r="H45" s="17"/>
      <c r="I45" s="17"/>
      <c r="J45" s="17"/>
      <c r="K45" s="47"/>
      <c r="L45" s="15"/>
      <c r="M45" s="15"/>
      <c r="N45" s="15"/>
      <c r="O45" s="17" t="s">
        <v>44</v>
      </c>
    </row>
    <row r="46" spans="1:15" s="26" customFormat="1" ht="15" hidden="1" customHeight="1" x14ac:dyDescent="0.2">
      <c r="A46" s="15"/>
      <c r="B46" s="15"/>
      <c r="C46" s="46"/>
      <c r="D46" s="14"/>
      <c r="E46" s="14"/>
      <c r="F46" s="17"/>
      <c r="G46" s="14"/>
      <c r="H46" s="17"/>
      <c r="I46" s="17"/>
      <c r="J46" s="17"/>
      <c r="K46" s="47"/>
      <c r="L46" s="15"/>
      <c r="M46" s="15"/>
      <c r="N46" s="15"/>
      <c r="O46" s="17" t="s">
        <v>44</v>
      </c>
    </row>
    <row r="47" spans="1:15" s="26" customFormat="1" ht="60" hidden="1" customHeight="1" x14ac:dyDescent="0.2">
      <c r="A47" s="29">
        <v>43412</v>
      </c>
      <c r="B47" s="29">
        <v>43412</v>
      </c>
      <c r="C47" s="38">
        <v>1080</v>
      </c>
      <c r="D47" s="28" t="s">
        <v>137</v>
      </c>
      <c r="E47" s="28" t="s">
        <v>86</v>
      </c>
      <c r="F47" s="31">
        <v>227026259</v>
      </c>
      <c r="G47" s="28" t="s">
        <v>23</v>
      </c>
      <c r="H47" s="31" t="s">
        <v>13</v>
      </c>
      <c r="I47" s="31" t="s">
        <v>13</v>
      </c>
      <c r="J47" s="31" t="s">
        <v>13</v>
      </c>
      <c r="K47" s="41">
        <v>1</v>
      </c>
      <c r="L47" s="29">
        <v>43413</v>
      </c>
      <c r="M47" s="29">
        <v>43416</v>
      </c>
      <c r="N47" s="29">
        <v>43434</v>
      </c>
      <c r="O47" s="40" t="s">
        <v>44</v>
      </c>
    </row>
    <row r="48" spans="1:15" s="26" customFormat="1" ht="75" hidden="1" customHeight="1" x14ac:dyDescent="0.2">
      <c r="A48" s="29">
        <v>43417</v>
      </c>
      <c r="B48" s="29" t="s">
        <v>165</v>
      </c>
      <c r="C48" s="38">
        <v>900</v>
      </c>
      <c r="D48" s="28" t="s">
        <v>96</v>
      </c>
      <c r="E48" s="28" t="s">
        <v>87</v>
      </c>
      <c r="F48" s="28" t="s">
        <v>44</v>
      </c>
      <c r="G48" s="28" t="s">
        <v>24</v>
      </c>
      <c r="H48" s="31" t="s">
        <v>13</v>
      </c>
      <c r="I48" s="31" t="s">
        <v>13</v>
      </c>
      <c r="J48" s="31" t="s">
        <v>13</v>
      </c>
      <c r="K48" s="41">
        <v>2</v>
      </c>
      <c r="L48" s="29">
        <v>43437</v>
      </c>
      <c r="M48" s="29">
        <v>43437</v>
      </c>
      <c r="N48" s="29">
        <v>43665</v>
      </c>
      <c r="O48" s="40" t="s">
        <v>44</v>
      </c>
    </row>
    <row r="49" spans="1:15" s="26" customFormat="1" ht="15" hidden="1" customHeight="1" x14ac:dyDescent="0.2">
      <c r="A49" s="15"/>
      <c r="B49" s="15"/>
      <c r="C49" s="46"/>
      <c r="D49" s="14"/>
      <c r="E49" s="14"/>
      <c r="F49" s="17"/>
      <c r="G49" s="14"/>
      <c r="H49" s="17"/>
      <c r="I49" s="17"/>
      <c r="J49" s="17"/>
      <c r="K49" s="47"/>
      <c r="L49" s="15"/>
      <c r="M49" s="15"/>
      <c r="N49" s="15"/>
      <c r="O49" s="17" t="s">
        <v>44</v>
      </c>
    </row>
    <row r="50" spans="1:15" s="26" customFormat="1" ht="15" hidden="1" customHeight="1" x14ac:dyDescent="0.2">
      <c r="A50" s="15"/>
      <c r="B50" s="15"/>
      <c r="C50" s="46"/>
      <c r="D50" s="14"/>
      <c r="E50" s="14"/>
      <c r="F50" s="17"/>
      <c r="G50" s="14"/>
      <c r="H50" s="17"/>
      <c r="I50" s="17"/>
      <c r="J50" s="17"/>
      <c r="K50" s="47"/>
      <c r="L50" s="15"/>
      <c r="M50" s="15"/>
      <c r="N50" s="15"/>
      <c r="O50" s="17" t="s">
        <v>44</v>
      </c>
    </row>
    <row r="51" spans="1:15" s="26" customFormat="1" ht="15" hidden="1" customHeight="1" x14ac:dyDescent="0.2">
      <c r="A51" s="15"/>
      <c r="B51" s="15"/>
      <c r="C51" s="46"/>
      <c r="D51" s="14"/>
      <c r="E51" s="14"/>
      <c r="F51" s="17"/>
      <c r="G51" s="14"/>
      <c r="H51" s="17"/>
      <c r="I51" s="17"/>
      <c r="J51" s="17"/>
      <c r="K51" s="47"/>
      <c r="L51" s="15"/>
      <c r="M51" s="15"/>
      <c r="N51" s="15"/>
      <c r="O51" s="17" t="s">
        <v>44</v>
      </c>
    </row>
    <row r="52" spans="1:15" s="26" customFormat="1" ht="15" hidden="1" customHeight="1" x14ac:dyDescent="0.2">
      <c r="A52" s="15"/>
      <c r="B52" s="15"/>
      <c r="C52" s="46"/>
      <c r="D52" s="14"/>
      <c r="E52" s="14"/>
      <c r="F52" s="17"/>
      <c r="G52" s="14"/>
      <c r="H52" s="17"/>
      <c r="I52" s="17"/>
      <c r="J52" s="17"/>
      <c r="K52" s="47"/>
      <c r="L52" s="15"/>
      <c r="M52" s="15"/>
      <c r="N52" s="15"/>
      <c r="O52" s="17" t="s">
        <v>44</v>
      </c>
    </row>
    <row r="53" spans="1:15" s="26" customFormat="1" ht="15" hidden="1" customHeight="1" x14ac:dyDescent="0.2">
      <c r="A53" s="15"/>
      <c r="B53" s="15"/>
      <c r="C53" s="46"/>
      <c r="D53" s="14"/>
      <c r="E53" s="14"/>
      <c r="F53" s="17"/>
      <c r="G53" s="14"/>
      <c r="H53" s="17"/>
      <c r="I53" s="17"/>
      <c r="J53" s="17"/>
      <c r="K53" s="47"/>
      <c r="L53" s="15"/>
      <c r="M53" s="15"/>
      <c r="N53" s="15"/>
      <c r="O53" s="17" t="s">
        <v>44</v>
      </c>
    </row>
    <row r="54" spans="1:15" s="26" customFormat="1" ht="15" hidden="1" customHeight="1" x14ac:dyDescent="0.2">
      <c r="A54" s="15"/>
      <c r="B54" s="15"/>
      <c r="C54" s="46"/>
      <c r="D54" s="14"/>
      <c r="E54" s="14"/>
      <c r="F54" s="17"/>
      <c r="G54" s="14"/>
      <c r="H54" s="17"/>
      <c r="I54" s="17"/>
      <c r="J54" s="17"/>
      <c r="K54" s="47"/>
      <c r="L54" s="15"/>
      <c r="M54" s="15"/>
      <c r="N54" s="15"/>
      <c r="O54" s="17" t="s">
        <v>44</v>
      </c>
    </row>
    <row r="55" spans="1:15" s="26" customFormat="1" ht="90" hidden="1" customHeight="1" x14ac:dyDescent="0.2">
      <c r="A55" s="29">
        <v>43423</v>
      </c>
      <c r="B55" s="29">
        <v>43424</v>
      </c>
      <c r="C55" s="38">
        <v>4550</v>
      </c>
      <c r="D55" s="28" t="s">
        <v>90</v>
      </c>
      <c r="E55" s="28" t="s">
        <v>93</v>
      </c>
      <c r="F55" s="31">
        <v>235030744</v>
      </c>
      <c r="G55" s="28" t="s">
        <v>24</v>
      </c>
      <c r="H55" s="31" t="s">
        <v>13</v>
      </c>
      <c r="I55" s="31" t="s">
        <v>13</v>
      </c>
      <c r="J55" s="31" t="s">
        <v>12</v>
      </c>
      <c r="K55" s="41">
        <v>1</v>
      </c>
      <c r="L55" s="29">
        <v>43424</v>
      </c>
      <c r="M55" s="29">
        <v>43424</v>
      </c>
      <c r="N55" s="29">
        <v>43490</v>
      </c>
      <c r="O55" s="40" t="s">
        <v>44</v>
      </c>
    </row>
    <row r="56" spans="1:15" s="26" customFormat="1" ht="60" hidden="1" customHeight="1" x14ac:dyDescent="0.2">
      <c r="A56" s="29">
        <v>43427</v>
      </c>
      <c r="B56" s="29">
        <v>43427</v>
      </c>
      <c r="C56" s="38">
        <v>20706</v>
      </c>
      <c r="D56" s="28" t="s">
        <v>80</v>
      </c>
      <c r="E56" s="28" t="s">
        <v>88</v>
      </c>
      <c r="F56" s="31" t="s">
        <v>44</v>
      </c>
      <c r="G56" s="28" t="s">
        <v>24</v>
      </c>
      <c r="H56" s="31" t="s">
        <v>13</v>
      </c>
      <c r="I56" s="31" t="s">
        <v>13</v>
      </c>
      <c r="J56" s="31" t="s">
        <v>12</v>
      </c>
      <c r="K56" s="41">
        <v>2</v>
      </c>
      <c r="L56" s="29">
        <v>43427</v>
      </c>
      <c r="M56" s="29">
        <v>43437</v>
      </c>
      <c r="N56" s="29">
        <v>43644</v>
      </c>
      <c r="O56" s="40" t="s">
        <v>12</v>
      </c>
    </row>
    <row r="57" spans="1:15" s="26" customFormat="1" ht="75" hidden="1" customHeight="1" x14ac:dyDescent="0.2">
      <c r="A57" s="29">
        <v>43437</v>
      </c>
      <c r="B57" s="29">
        <v>43454</v>
      </c>
      <c r="C57" s="38">
        <v>6696</v>
      </c>
      <c r="D57" s="28" t="s">
        <v>100</v>
      </c>
      <c r="E57" s="28" t="s">
        <v>84</v>
      </c>
      <c r="F57" s="31" t="s">
        <v>44</v>
      </c>
      <c r="G57" s="28" t="s">
        <v>23</v>
      </c>
      <c r="H57" s="31" t="s">
        <v>13</v>
      </c>
      <c r="I57" s="31" t="s">
        <v>13</v>
      </c>
      <c r="J57" s="31" t="s">
        <v>12</v>
      </c>
      <c r="K57" s="41">
        <v>3</v>
      </c>
      <c r="L57" s="29">
        <v>43437</v>
      </c>
      <c r="M57" s="29">
        <v>43444</v>
      </c>
      <c r="N57" s="29">
        <v>43644</v>
      </c>
      <c r="O57" s="40" t="s">
        <v>12</v>
      </c>
    </row>
    <row r="58" spans="1:15" s="26" customFormat="1" ht="60" hidden="1" customHeight="1" x14ac:dyDescent="0.2">
      <c r="A58" s="29">
        <v>43451</v>
      </c>
      <c r="B58" s="29">
        <v>43452</v>
      </c>
      <c r="C58" s="33">
        <v>5200</v>
      </c>
      <c r="D58" s="28" t="s">
        <v>90</v>
      </c>
      <c r="E58" s="28" t="s">
        <v>99</v>
      </c>
      <c r="F58" s="31">
        <v>235030744</v>
      </c>
      <c r="G58" s="28" t="s">
        <v>24</v>
      </c>
      <c r="H58" s="31" t="s">
        <v>13</v>
      </c>
      <c r="I58" s="31" t="s">
        <v>13</v>
      </c>
      <c r="J58" s="31" t="s">
        <v>12</v>
      </c>
      <c r="K58" s="41">
        <v>1</v>
      </c>
      <c r="L58" s="29">
        <v>43453</v>
      </c>
      <c r="M58" s="29">
        <v>43472</v>
      </c>
      <c r="N58" s="29">
        <v>43532</v>
      </c>
      <c r="O58" s="40" t="s">
        <v>12</v>
      </c>
    </row>
    <row r="59" spans="1:15" s="26" customFormat="1" ht="15" hidden="1" customHeight="1" x14ac:dyDescent="0.2">
      <c r="A59" s="15"/>
      <c r="B59" s="15"/>
      <c r="C59" s="46"/>
      <c r="D59" s="14"/>
      <c r="E59" s="14"/>
      <c r="F59" s="17"/>
      <c r="G59" s="14"/>
      <c r="H59" s="17"/>
      <c r="I59" s="17"/>
      <c r="J59" s="17"/>
      <c r="K59" s="47"/>
      <c r="L59" s="15"/>
      <c r="M59" s="15"/>
      <c r="N59" s="15"/>
      <c r="O59" s="17" t="s">
        <v>44</v>
      </c>
    </row>
    <row r="60" spans="1:15" s="26" customFormat="1" ht="75" hidden="1" customHeight="1" x14ac:dyDescent="0.2">
      <c r="A60" s="29">
        <v>43434</v>
      </c>
      <c r="B60" s="29">
        <v>43434</v>
      </c>
      <c r="C60" s="33">
        <v>846</v>
      </c>
      <c r="D60" s="28" t="s">
        <v>97</v>
      </c>
      <c r="E60" s="28" t="s">
        <v>98</v>
      </c>
      <c r="F60" s="31" t="s">
        <v>44</v>
      </c>
      <c r="G60" s="28" t="s">
        <v>23</v>
      </c>
      <c r="H60" s="31" t="s">
        <v>13</v>
      </c>
      <c r="I60" s="31" t="s">
        <v>13</v>
      </c>
      <c r="J60" s="31" t="s">
        <v>12</v>
      </c>
      <c r="K60" s="41">
        <v>1</v>
      </c>
      <c r="L60" s="29">
        <v>43432</v>
      </c>
      <c r="M60" s="29">
        <v>43430</v>
      </c>
      <c r="N60" s="29">
        <v>43455</v>
      </c>
      <c r="O60" s="40" t="s">
        <v>12</v>
      </c>
    </row>
    <row r="61" spans="1:15" s="20" customFormat="1" ht="60" hidden="1" customHeight="1" x14ac:dyDescent="0.2">
      <c r="A61" s="29">
        <v>43454</v>
      </c>
      <c r="B61" s="29">
        <v>43469</v>
      </c>
      <c r="C61" s="38">
        <v>2600</v>
      </c>
      <c r="D61" s="28" t="s">
        <v>90</v>
      </c>
      <c r="E61" s="28" t="s">
        <v>99</v>
      </c>
      <c r="F61" s="31">
        <v>235030744</v>
      </c>
      <c r="G61" s="28" t="s">
        <v>24</v>
      </c>
      <c r="H61" s="31" t="s">
        <v>13</v>
      </c>
      <c r="I61" s="31" t="s">
        <v>13</v>
      </c>
      <c r="J61" s="31" t="s">
        <v>12</v>
      </c>
      <c r="K61" s="41">
        <v>2</v>
      </c>
      <c r="L61" s="29">
        <v>43441</v>
      </c>
      <c r="M61" s="29">
        <v>43472</v>
      </c>
      <c r="N61" s="29">
        <v>43498</v>
      </c>
      <c r="O61" s="40" t="s">
        <v>12</v>
      </c>
    </row>
    <row r="62" spans="1:15" s="26" customFormat="1" ht="15" hidden="1" customHeight="1" x14ac:dyDescent="0.2">
      <c r="A62" s="15"/>
      <c r="B62" s="15"/>
      <c r="C62" s="46"/>
      <c r="D62" s="14"/>
      <c r="E62" s="14"/>
      <c r="F62" s="17"/>
      <c r="G62" s="14"/>
      <c r="H62" s="17"/>
      <c r="I62" s="17"/>
      <c r="J62" s="17"/>
      <c r="K62" s="47"/>
      <c r="L62" s="15"/>
      <c r="M62" s="15"/>
      <c r="N62" s="15"/>
      <c r="O62" s="17" t="s">
        <v>44</v>
      </c>
    </row>
    <row r="63" spans="1:15" s="26" customFormat="1" ht="15" hidden="1" customHeight="1" x14ac:dyDescent="0.2">
      <c r="A63" s="15"/>
      <c r="B63" s="15"/>
      <c r="C63" s="46"/>
      <c r="D63" s="14"/>
      <c r="E63" s="14"/>
      <c r="F63" s="17"/>
      <c r="G63" s="14"/>
      <c r="H63" s="17"/>
      <c r="I63" s="17"/>
      <c r="J63" s="17"/>
      <c r="K63" s="47"/>
      <c r="L63" s="15"/>
      <c r="M63" s="15"/>
      <c r="N63" s="15"/>
      <c r="O63" s="17" t="s">
        <v>44</v>
      </c>
    </row>
    <row r="64" spans="1:15" s="26" customFormat="1" ht="15" hidden="1" customHeight="1" x14ac:dyDescent="0.2">
      <c r="A64" s="15"/>
      <c r="B64" s="15"/>
      <c r="C64" s="46"/>
      <c r="D64" s="14"/>
      <c r="E64" s="14"/>
      <c r="F64" s="14"/>
      <c r="G64" s="14"/>
      <c r="H64" s="17"/>
      <c r="I64" s="17"/>
      <c r="J64" s="17"/>
      <c r="K64" s="47"/>
      <c r="L64" s="15"/>
      <c r="M64" s="15"/>
      <c r="N64" s="15"/>
      <c r="O64" s="17" t="s">
        <v>44</v>
      </c>
    </row>
    <row r="65" spans="1:15" s="26" customFormat="1" ht="60" hidden="1" customHeight="1" x14ac:dyDescent="0.2">
      <c r="A65" s="29">
        <v>43451</v>
      </c>
      <c r="B65" s="29">
        <v>43452</v>
      </c>
      <c r="C65" s="33">
        <v>3250</v>
      </c>
      <c r="D65" s="28" t="s">
        <v>90</v>
      </c>
      <c r="E65" s="28" t="s">
        <v>99</v>
      </c>
      <c r="F65" s="31">
        <v>235030744</v>
      </c>
      <c r="G65" s="28" t="s">
        <v>24</v>
      </c>
      <c r="H65" s="31" t="s">
        <v>13</v>
      </c>
      <c r="I65" s="31" t="s">
        <v>13</v>
      </c>
      <c r="J65" s="31" t="s">
        <v>12</v>
      </c>
      <c r="K65" s="41">
        <v>1</v>
      </c>
      <c r="L65" s="29">
        <v>43453</v>
      </c>
      <c r="M65" s="29">
        <v>43451</v>
      </c>
      <c r="N65" s="29">
        <v>43497</v>
      </c>
      <c r="O65" s="40" t="s">
        <v>12</v>
      </c>
    </row>
    <row r="66" spans="1:15" s="26" customFormat="1" ht="60" hidden="1" customHeight="1" x14ac:dyDescent="0.2">
      <c r="A66" s="29">
        <v>43448</v>
      </c>
      <c r="B66" s="29">
        <v>43452</v>
      </c>
      <c r="C66" s="33">
        <v>3900</v>
      </c>
      <c r="D66" s="28" t="s">
        <v>90</v>
      </c>
      <c r="E66" s="28" t="s">
        <v>99</v>
      </c>
      <c r="F66" s="31">
        <v>235030744</v>
      </c>
      <c r="G66" s="28" t="s">
        <v>24</v>
      </c>
      <c r="H66" s="31" t="s">
        <v>13</v>
      </c>
      <c r="I66" s="31" t="s">
        <v>13</v>
      </c>
      <c r="J66" s="31" t="s">
        <v>12</v>
      </c>
      <c r="K66" s="41">
        <v>1</v>
      </c>
      <c r="L66" s="29">
        <v>43453</v>
      </c>
      <c r="M66" s="29">
        <v>43472</v>
      </c>
      <c r="N66" s="29">
        <v>43511</v>
      </c>
      <c r="O66" s="40" t="s">
        <v>12</v>
      </c>
    </row>
    <row r="67" spans="1:15" s="26" customFormat="1" ht="15" hidden="1" customHeight="1" x14ac:dyDescent="0.2">
      <c r="A67" s="15"/>
      <c r="B67" s="15"/>
      <c r="C67" s="46"/>
      <c r="D67" s="14"/>
      <c r="E67" s="14"/>
      <c r="F67" s="17"/>
      <c r="G67" s="14"/>
      <c r="H67" s="17"/>
      <c r="I67" s="17"/>
      <c r="J67" s="17"/>
      <c r="K67" s="47"/>
      <c r="L67" s="15"/>
      <c r="M67" s="15"/>
      <c r="N67" s="15"/>
      <c r="O67" s="17" t="s">
        <v>44</v>
      </c>
    </row>
    <row r="68" spans="1:15" s="64" customFormat="1" ht="60" hidden="1" customHeight="1" x14ac:dyDescent="0.2">
      <c r="A68" s="29">
        <v>43469</v>
      </c>
      <c r="B68" s="29">
        <v>43472</v>
      </c>
      <c r="C68" s="38">
        <v>4550</v>
      </c>
      <c r="D68" s="28" t="s">
        <v>90</v>
      </c>
      <c r="E68" s="28" t="s">
        <v>99</v>
      </c>
      <c r="F68" s="31">
        <v>235030744</v>
      </c>
      <c r="G68" s="28" t="s">
        <v>24</v>
      </c>
      <c r="H68" s="31" t="s">
        <v>13</v>
      </c>
      <c r="I68" s="31" t="s">
        <v>13</v>
      </c>
      <c r="J68" s="31" t="s">
        <v>12</v>
      </c>
      <c r="K68" s="41">
        <v>1</v>
      </c>
      <c r="L68" s="29">
        <v>43469</v>
      </c>
      <c r="M68" s="29">
        <v>43472</v>
      </c>
      <c r="N68" s="29">
        <v>43525</v>
      </c>
      <c r="O68" s="40" t="s">
        <v>12</v>
      </c>
    </row>
    <row r="69" spans="1:15" s="26" customFormat="1" ht="60" hidden="1" customHeight="1" x14ac:dyDescent="0.2">
      <c r="A69" s="29">
        <v>43473</v>
      </c>
      <c r="B69" s="29">
        <v>43474</v>
      </c>
      <c r="C69" s="38">
        <v>4420</v>
      </c>
      <c r="D69" s="28" t="s">
        <v>90</v>
      </c>
      <c r="E69" s="28" t="s">
        <v>99</v>
      </c>
      <c r="F69" s="31">
        <v>235030744</v>
      </c>
      <c r="G69" s="28" t="s">
        <v>24</v>
      </c>
      <c r="H69" s="31" t="s">
        <v>13</v>
      </c>
      <c r="I69" s="31" t="s">
        <v>13</v>
      </c>
      <c r="J69" s="31" t="s">
        <v>12</v>
      </c>
      <c r="K69" s="41">
        <v>1</v>
      </c>
      <c r="L69" s="29">
        <v>43473</v>
      </c>
      <c r="M69" s="29">
        <v>43473</v>
      </c>
      <c r="N69" s="29">
        <v>43525</v>
      </c>
      <c r="O69" s="40" t="s">
        <v>12</v>
      </c>
    </row>
    <row r="70" spans="1:15" s="70" customFormat="1" ht="15" hidden="1" customHeight="1" x14ac:dyDescent="0.2">
      <c r="A70" s="14"/>
      <c r="B70" s="14"/>
      <c r="C70" s="48"/>
      <c r="D70" s="14"/>
      <c r="E70" s="14"/>
      <c r="F70" s="14"/>
      <c r="G70" s="14"/>
      <c r="H70" s="14"/>
      <c r="I70" s="14"/>
      <c r="J70" s="14"/>
      <c r="K70" s="35"/>
      <c r="L70" s="14"/>
      <c r="M70" s="14"/>
      <c r="N70" s="14"/>
      <c r="O70" s="69" t="s">
        <v>44</v>
      </c>
    </row>
    <row r="71" spans="1:15" s="26" customFormat="1" ht="60" hidden="1" customHeight="1" x14ac:dyDescent="0.2">
      <c r="A71" s="29">
        <v>43446</v>
      </c>
      <c r="B71" s="29">
        <v>43451</v>
      </c>
      <c r="C71" s="38">
        <v>464</v>
      </c>
      <c r="D71" s="28" t="s">
        <v>80</v>
      </c>
      <c r="E71" s="28" t="s">
        <v>88</v>
      </c>
      <c r="F71" s="31" t="s">
        <v>44</v>
      </c>
      <c r="G71" s="28" t="s">
        <v>24</v>
      </c>
      <c r="H71" s="31" t="s">
        <v>109</v>
      </c>
      <c r="I71" s="31" t="s">
        <v>13</v>
      </c>
      <c r="J71" s="31" t="s">
        <v>12</v>
      </c>
      <c r="K71" s="41">
        <v>1</v>
      </c>
      <c r="L71" s="29">
        <v>43446</v>
      </c>
      <c r="M71" s="29">
        <v>43448</v>
      </c>
      <c r="N71" s="29">
        <v>43455</v>
      </c>
      <c r="O71" s="40" t="s">
        <v>12</v>
      </c>
    </row>
    <row r="72" spans="1:15" s="26" customFormat="1" ht="60" hidden="1" customHeight="1" x14ac:dyDescent="0.2">
      <c r="A72" s="29">
        <v>43820</v>
      </c>
      <c r="B72" s="29">
        <v>43475</v>
      </c>
      <c r="C72" s="38">
        <v>3920</v>
      </c>
      <c r="D72" s="28" t="s">
        <v>80</v>
      </c>
      <c r="E72" s="28" t="s">
        <v>88</v>
      </c>
      <c r="F72" s="31" t="s">
        <v>44</v>
      </c>
      <c r="G72" s="28" t="s">
        <v>24</v>
      </c>
      <c r="H72" s="31" t="s">
        <v>108</v>
      </c>
      <c r="I72" s="31" t="s">
        <v>13</v>
      </c>
      <c r="J72" s="31" t="s">
        <v>12</v>
      </c>
      <c r="K72" s="41">
        <v>1</v>
      </c>
      <c r="L72" s="29">
        <v>43455</v>
      </c>
      <c r="M72" s="29">
        <v>43472</v>
      </c>
      <c r="N72" s="29">
        <v>43525</v>
      </c>
      <c r="O72" s="40" t="s">
        <v>12</v>
      </c>
    </row>
    <row r="73" spans="1:15" s="26" customFormat="1" ht="190.5" hidden="1" customHeight="1" x14ac:dyDescent="0.2">
      <c r="A73" s="29">
        <v>43454</v>
      </c>
      <c r="B73" s="29">
        <v>43153</v>
      </c>
      <c r="C73" s="38">
        <v>2240</v>
      </c>
      <c r="D73" s="28" t="s">
        <v>80</v>
      </c>
      <c r="E73" s="28" t="s">
        <v>88</v>
      </c>
      <c r="F73" s="31" t="s">
        <v>44</v>
      </c>
      <c r="G73" s="28" t="s">
        <v>24</v>
      </c>
      <c r="H73" s="31" t="s">
        <v>13</v>
      </c>
      <c r="I73" s="31" t="s">
        <v>13</v>
      </c>
      <c r="J73" s="31" t="s">
        <v>12</v>
      </c>
      <c r="K73" s="41">
        <v>1</v>
      </c>
      <c r="L73" s="29">
        <v>43454</v>
      </c>
      <c r="M73" s="29">
        <v>43472</v>
      </c>
      <c r="N73" s="29">
        <v>43503</v>
      </c>
      <c r="O73" s="40" t="s">
        <v>44</v>
      </c>
    </row>
    <row r="74" spans="1:15" s="26" customFormat="1" ht="60" hidden="1" customHeight="1" x14ac:dyDescent="0.2">
      <c r="A74" s="29">
        <v>43472</v>
      </c>
      <c r="B74" s="29">
        <v>43472</v>
      </c>
      <c r="C74" s="38">
        <v>29900</v>
      </c>
      <c r="D74" s="28" t="s">
        <v>45</v>
      </c>
      <c r="E74" s="28" t="s">
        <v>85</v>
      </c>
      <c r="F74" s="31">
        <v>221557545</v>
      </c>
      <c r="G74" s="28" t="s">
        <v>25</v>
      </c>
      <c r="H74" s="31" t="s">
        <v>13</v>
      </c>
      <c r="I74" s="31" t="s">
        <v>13</v>
      </c>
      <c r="J74" s="31" t="s">
        <v>12</v>
      </c>
      <c r="K74" s="41">
        <v>3</v>
      </c>
      <c r="L74" s="29">
        <v>43467</v>
      </c>
      <c r="M74" s="29">
        <v>43472</v>
      </c>
      <c r="N74" s="29">
        <v>43665</v>
      </c>
      <c r="O74" s="40" t="s">
        <v>44</v>
      </c>
    </row>
    <row r="75" spans="1:15" s="26" customFormat="1" ht="60" hidden="1" customHeight="1" x14ac:dyDescent="0.2">
      <c r="A75" s="30" t="s">
        <v>169</v>
      </c>
      <c r="B75" s="29">
        <v>43479</v>
      </c>
      <c r="C75" s="38">
        <v>1950</v>
      </c>
      <c r="D75" s="28" t="s">
        <v>90</v>
      </c>
      <c r="E75" s="28" t="s">
        <v>99</v>
      </c>
      <c r="F75" s="31">
        <v>235030744</v>
      </c>
      <c r="G75" s="28" t="s">
        <v>24</v>
      </c>
      <c r="H75" s="31" t="s">
        <v>13</v>
      </c>
      <c r="I75" s="31" t="s">
        <v>13</v>
      </c>
      <c r="J75" s="31" t="s">
        <v>12</v>
      </c>
      <c r="K75" s="41">
        <v>1</v>
      </c>
      <c r="L75" s="29">
        <v>43476</v>
      </c>
      <c r="M75" s="29">
        <v>43479</v>
      </c>
      <c r="N75" s="29">
        <v>43498</v>
      </c>
      <c r="O75" s="40" t="s">
        <v>12</v>
      </c>
    </row>
    <row r="76" spans="1:15" s="26" customFormat="1" ht="60" hidden="1" customHeight="1" x14ac:dyDescent="0.2">
      <c r="A76" s="29">
        <v>43482</v>
      </c>
      <c r="B76" s="29">
        <v>43493</v>
      </c>
      <c r="C76" s="38">
        <v>1044</v>
      </c>
      <c r="D76" s="28" t="s">
        <v>80</v>
      </c>
      <c r="E76" s="28" t="s">
        <v>88</v>
      </c>
      <c r="F76" s="31" t="s">
        <v>44</v>
      </c>
      <c r="G76" s="28" t="s">
        <v>24</v>
      </c>
      <c r="H76" s="31" t="s">
        <v>13</v>
      </c>
      <c r="I76" s="31" t="s">
        <v>13</v>
      </c>
      <c r="J76" s="31" t="s">
        <v>12</v>
      </c>
      <c r="K76" s="41">
        <v>1</v>
      </c>
      <c r="L76" s="29">
        <v>43482</v>
      </c>
      <c r="M76" s="29">
        <v>43500</v>
      </c>
      <c r="N76" s="29">
        <v>43567</v>
      </c>
      <c r="O76" s="40" t="s">
        <v>12</v>
      </c>
    </row>
    <row r="77" spans="1:15" s="26" customFormat="1" ht="15" hidden="1" customHeight="1" x14ac:dyDescent="0.2">
      <c r="A77" s="15"/>
      <c r="B77" s="15"/>
      <c r="C77" s="46"/>
      <c r="D77" s="14"/>
      <c r="E77" s="14"/>
      <c r="F77" s="17"/>
      <c r="G77" s="14"/>
      <c r="H77" s="17"/>
      <c r="I77" s="17"/>
      <c r="J77" s="17"/>
      <c r="K77" s="47"/>
      <c r="L77" s="15"/>
      <c r="M77" s="15"/>
      <c r="N77" s="15"/>
      <c r="O77" s="17" t="s">
        <v>44</v>
      </c>
    </row>
    <row r="78" spans="1:15" s="26" customFormat="1" ht="15" hidden="1" customHeight="1" x14ac:dyDescent="0.2">
      <c r="A78" s="15"/>
      <c r="B78" s="15"/>
      <c r="C78" s="46"/>
      <c r="D78" s="14"/>
      <c r="E78" s="14"/>
      <c r="F78" s="17"/>
      <c r="G78" s="14"/>
      <c r="H78" s="17"/>
      <c r="I78" s="17"/>
      <c r="J78" s="17"/>
      <c r="K78" s="47"/>
      <c r="L78" s="15"/>
      <c r="M78" s="15"/>
      <c r="N78" s="15"/>
      <c r="O78" s="17" t="s">
        <v>44</v>
      </c>
    </row>
    <row r="79" spans="1:15" s="26" customFormat="1" ht="60" hidden="1" customHeight="1" x14ac:dyDescent="0.2">
      <c r="A79" s="29">
        <v>43483</v>
      </c>
      <c r="B79" s="29">
        <v>43486</v>
      </c>
      <c r="C79" s="33">
        <v>3250</v>
      </c>
      <c r="D79" s="28" t="s">
        <v>90</v>
      </c>
      <c r="E79" s="28" t="s">
        <v>99</v>
      </c>
      <c r="F79" s="28">
        <v>235030744</v>
      </c>
      <c r="G79" s="28" t="s">
        <v>24</v>
      </c>
      <c r="H79" s="31" t="s">
        <v>13</v>
      </c>
      <c r="I79" s="31" t="s">
        <v>13</v>
      </c>
      <c r="J79" s="31" t="s">
        <v>12</v>
      </c>
      <c r="K79" s="41">
        <v>1</v>
      </c>
      <c r="L79" s="29">
        <v>43483</v>
      </c>
      <c r="M79" s="29">
        <v>43486</v>
      </c>
      <c r="N79" s="29">
        <v>43525</v>
      </c>
      <c r="O79" s="40" t="s">
        <v>12</v>
      </c>
    </row>
    <row r="80" spans="1:15" s="26" customFormat="1" ht="75" hidden="1" customHeight="1" x14ac:dyDescent="0.2">
      <c r="A80" s="29">
        <v>43480</v>
      </c>
      <c r="B80" s="29">
        <v>43497</v>
      </c>
      <c r="C80" s="38">
        <v>22308</v>
      </c>
      <c r="D80" s="28" t="s">
        <v>110</v>
      </c>
      <c r="E80" s="28" t="s">
        <v>111</v>
      </c>
      <c r="F80" s="31" t="s">
        <v>44</v>
      </c>
      <c r="G80" s="28" t="s">
        <v>25</v>
      </c>
      <c r="H80" s="31" t="s">
        <v>13</v>
      </c>
      <c r="I80" s="31" t="s">
        <v>13</v>
      </c>
      <c r="J80" s="31" t="s">
        <v>12</v>
      </c>
      <c r="K80" s="41">
        <v>1</v>
      </c>
      <c r="L80" s="29">
        <v>43480</v>
      </c>
      <c r="M80" s="29">
        <v>43497</v>
      </c>
      <c r="N80" s="29">
        <v>43830</v>
      </c>
      <c r="O80" s="40" t="s">
        <v>12</v>
      </c>
    </row>
    <row r="81" spans="1:15" s="26" customFormat="1" ht="15" hidden="1" customHeight="1" x14ac:dyDescent="0.2">
      <c r="A81" s="15"/>
      <c r="B81" s="15"/>
      <c r="C81" s="46"/>
      <c r="D81" s="14"/>
      <c r="E81" s="14"/>
      <c r="F81" s="17"/>
      <c r="G81" s="14"/>
      <c r="H81" s="17"/>
      <c r="I81" s="17"/>
      <c r="J81" s="17"/>
      <c r="K81" s="47"/>
      <c r="L81" s="15"/>
      <c r="M81" s="15"/>
      <c r="N81" s="15"/>
      <c r="O81" s="17" t="s">
        <v>44</v>
      </c>
    </row>
    <row r="82" spans="1:15" s="26" customFormat="1" ht="60" hidden="1" customHeight="1" x14ac:dyDescent="0.2">
      <c r="A82" s="29">
        <v>43486</v>
      </c>
      <c r="B82" s="29">
        <v>43490</v>
      </c>
      <c r="C82" s="38">
        <v>3510</v>
      </c>
      <c r="D82" s="28" t="s">
        <v>90</v>
      </c>
      <c r="E82" s="28" t="s">
        <v>99</v>
      </c>
      <c r="F82" s="31">
        <v>235030744</v>
      </c>
      <c r="G82" s="28" t="s">
        <v>23</v>
      </c>
      <c r="H82" s="31" t="s">
        <v>13</v>
      </c>
      <c r="I82" s="31" t="s">
        <v>13</v>
      </c>
      <c r="J82" s="31" t="s">
        <v>12</v>
      </c>
      <c r="K82" s="41">
        <v>1</v>
      </c>
      <c r="L82" s="29">
        <v>43486</v>
      </c>
      <c r="M82" s="29">
        <v>43486</v>
      </c>
      <c r="N82" s="29">
        <v>43511</v>
      </c>
      <c r="O82" s="40" t="s">
        <v>12</v>
      </c>
    </row>
    <row r="83" spans="1:15" s="26" customFormat="1" ht="60" hidden="1" customHeight="1" x14ac:dyDescent="0.2">
      <c r="A83" s="29">
        <v>43493</v>
      </c>
      <c r="B83" s="29">
        <v>43496</v>
      </c>
      <c r="C83" s="38">
        <v>13650</v>
      </c>
      <c r="D83" s="28" t="s">
        <v>90</v>
      </c>
      <c r="E83" s="28" t="s">
        <v>99</v>
      </c>
      <c r="F83" s="31">
        <v>235030744</v>
      </c>
      <c r="G83" s="28" t="s">
        <v>24</v>
      </c>
      <c r="H83" s="31" t="s">
        <v>13</v>
      </c>
      <c r="I83" s="31" t="s">
        <v>13</v>
      </c>
      <c r="J83" s="31" t="s">
        <v>12</v>
      </c>
      <c r="K83" s="41">
        <v>1</v>
      </c>
      <c r="L83" s="29">
        <v>43488</v>
      </c>
      <c r="M83" s="29">
        <v>43493</v>
      </c>
      <c r="N83" s="29">
        <v>43665</v>
      </c>
      <c r="O83" s="40" t="s">
        <v>12</v>
      </c>
    </row>
    <row r="84" spans="1:15" s="26" customFormat="1" ht="15" hidden="1" customHeight="1" x14ac:dyDescent="0.2">
      <c r="A84" s="15"/>
      <c r="B84" s="15"/>
      <c r="C84" s="46"/>
      <c r="D84" s="14"/>
      <c r="E84" s="14"/>
      <c r="F84" s="17"/>
      <c r="G84" s="14"/>
      <c r="H84" s="17"/>
      <c r="I84" s="17"/>
      <c r="J84" s="17"/>
      <c r="K84" s="47"/>
      <c r="L84" s="15"/>
      <c r="M84" s="15"/>
      <c r="N84" s="15"/>
      <c r="O84" s="17" t="s">
        <v>44</v>
      </c>
    </row>
    <row r="85" spans="1:15" s="26" customFormat="1" ht="75" hidden="1" customHeight="1" x14ac:dyDescent="0.2">
      <c r="A85" s="29">
        <v>43496</v>
      </c>
      <c r="B85" s="29">
        <v>43496</v>
      </c>
      <c r="C85" s="38">
        <v>4590</v>
      </c>
      <c r="D85" s="28" t="s">
        <v>100</v>
      </c>
      <c r="E85" s="28" t="s">
        <v>84</v>
      </c>
      <c r="F85" s="31" t="s">
        <v>44</v>
      </c>
      <c r="G85" s="28" t="s">
        <v>23</v>
      </c>
      <c r="H85" s="31" t="s">
        <v>13</v>
      </c>
      <c r="I85" s="31" t="s">
        <v>13</v>
      </c>
      <c r="J85" s="31" t="s">
        <v>13</v>
      </c>
      <c r="K85" s="41">
        <v>1</v>
      </c>
      <c r="L85" s="29">
        <v>43504</v>
      </c>
      <c r="M85" s="29">
        <v>43500</v>
      </c>
      <c r="N85" s="29">
        <v>43644</v>
      </c>
      <c r="O85" s="40" t="s">
        <v>12</v>
      </c>
    </row>
    <row r="86" spans="1:15" s="26" customFormat="1" ht="45" hidden="1" customHeight="1" x14ac:dyDescent="0.2">
      <c r="A86" s="29">
        <v>43502</v>
      </c>
      <c r="B86" s="29" t="s">
        <v>165</v>
      </c>
      <c r="C86" s="33">
        <v>2254</v>
      </c>
      <c r="D86" s="28" t="s">
        <v>117</v>
      </c>
      <c r="E86" s="28" t="s">
        <v>118</v>
      </c>
      <c r="F86" s="31" t="s">
        <v>44</v>
      </c>
      <c r="G86" s="28" t="s">
        <v>25</v>
      </c>
      <c r="H86" s="31" t="s">
        <v>13</v>
      </c>
      <c r="I86" s="31" t="s">
        <v>13</v>
      </c>
      <c r="J86" s="31" t="s">
        <v>12</v>
      </c>
      <c r="K86" s="41">
        <v>1</v>
      </c>
      <c r="L86" s="29">
        <v>43501</v>
      </c>
      <c r="M86" s="29">
        <v>43507</v>
      </c>
      <c r="N86" s="29">
        <v>43595</v>
      </c>
      <c r="O86" s="40" t="s">
        <v>12</v>
      </c>
    </row>
    <row r="87" spans="1:15" s="26" customFormat="1" ht="60" hidden="1" customHeight="1" x14ac:dyDescent="0.2">
      <c r="A87" s="29">
        <v>43516</v>
      </c>
      <c r="B87" s="29">
        <v>43517</v>
      </c>
      <c r="C87" s="38">
        <v>13000</v>
      </c>
      <c r="D87" s="28" t="s">
        <v>90</v>
      </c>
      <c r="E87" s="28" t="s">
        <v>99</v>
      </c>
      <c r="F87" s="31">
        <v>235030744</v>
      </c>
      <c r="G87" s="28" t="s">
        <v>24</v>
      </c>
      <c r="H87" s="31" t="s">
        <v>13</v>
      </c>
      <c r="I87" s="31" t="s">
        <v>13</v>
      </c>
      <c r="J87" s="31" t="s">
        <v>12</v>
      </c>
      <c r="K87" s="41">
        <v>1</v>
      </c>
      <c r="L87" s="29">
        <v>43516</v>
      </c>
      <c r="M87" s="29">
        <v>43521</v>
      </c>
      <c r="N87" s="29">
        <v>43567</v>
      </c>
      <c r="O87" s="40" t="s">
        <v>185</v>
      </c>
    </row>
    <row r="88" spans="1:15" s="26" customFormat="1" ht="15" hidden="1" customHeight="1" x14ac:dyDescent="0.2">
      <c r="A88" s="15"/>
      <c r="B88" s="15"/>
      <c r="C88" s="46"/>
      <c r="D88" s="14"/>
      <c r="E88" s="14"/>
      <c r="F88" s="17"/>
      <c r="G88" s="14"/>
      <c r="H88" s="17"/>
      <c r="I88" s="17"/>
      <c r="J88" s="17"/>
      <c r="K88" s="47"/>
      <c r="L88" s="15"/>
      <c r="M88" s="15"/>
      <c r="N88" s="15"/>
      <c r="O88" s="17" t="s">
        <v>44</v>
      </c>
    </row>
    <row r="89" spans="1:15" s="26" customFormat="1" ht="15" hidden="1" customHeight="1" x14ac:dyDescent="0.2">
      <c r="A89" s="15"/>
      <c r="B89" s="15"/>
      <c r="C89" s="46"/>
      <c r="D89" s="14"/>
      <c r="E89" s="14"/>
      <c r="F89" s="17"/>
      <c r="G89" s="14"/>
      <c r="H89" s="17"/>
      <c r="I89" s="17"/>
      <c r="J89" s="17"/>
      <c r="K89" s="47"/>
      <c r="L89" s="15"/>
      <c r="M89" s="15"/>
      <c r="N89" s="15"/>
      <c r="O89" s="17" t="s">
        <v>44</v>
      </c>
    </row>
    <row r="90" spans="1:15" s="26" customFormat="1" ht="15" hidden="1" customHeight="1" x14ac:dyDescent="0.2">
      <c r="A90" s="15"/>
      <c r="B90" s="15"/>
      <c r="C90" s="46"/>
      <c r="D90" s="14"/>
      <c r="E90" s="14"/>
      <c r="F90" s="17"/>
      <c r="G90" s="14"/>
      <c r="H90" s="17"/>
      <c r="I90" s="17"/>
      <c r="J90" s="17"/>
      <c r="K90" s="47"/>
      <c r="L90" s="15"/>
      <c r="M90" s="15"/>
      <c r="N90" s="15"/>
      <c r="O90" s="17" t="s">
        <v>44</v>
      </c>
    </row>
    <row r="91" spans="1:15" s="26" customFormat="1" ht="15" hidden="1" customHeight="1" x14ac:dyDescent="0.2">
      <c r="A91" s="15"/>
      <c r="B91" s="15"/>
      <c r="C91" s="46"/>
      <c r="D91" s="14"/>
      <c r="E91" s="14"/>
      <c r="F91" s="17"/>
      <c r="G91" s="14"/>
      <c r="H91" s="17"/>
      <c r="I91" s="17"/>
      <c r="J91" s="17"/>
      <c r="K91" s="47"/>
      <c r="L91" s="15"/>
      <c r="M91" s="15"/>
      <c r="N91" s="15"/>
      <c r="O91" s="17" t="s">
        <v>44</v>
      </c>
    </row>
    <row r="92" spans="1:15" s="26" customFormat="1" ht="15" hidden="1" customHeight="1" x14ac:dyDescent="0.2">
      <c r="A92" s="15"/>
      <c r="B92" s="15"/>
      <c r="C92" s="46"/>
      <c r="D92" s="14"/>
      <c r="E92" s="14"/>
      <c r="F92" s="17"/>
      <c r="G92" s="14"/>
      <c r="H92" s="17"/>
      <c r="I92" s="17"/>
      <c r="J92" s="17"/>
      <c r="K92" s="47"/>
      <c r="L92" s="15"/>
      <c r="M92" s="15"/>
      <c r="N92" s="15"/>
      <c r="O92" s="17" t="s">
        <v>44</v>
      </c>
    </row>
    <row r="93" spans="1:15" s="26" customFormat="1" ht="15" hidden="1" customHeight="1" x14ac:dyDescent="0.2">
      <c r="A93" s="15"/>
      <c r="B93" s="15"/>
      <c r="C93" s="46"/>
      <c r="D93" s="14"/>
      <c r="E93" s="14"/>
      <c r="F93" s="17"/>
      <c r="G93" s="14"/>
      <c r="H93" s="17"/>
      <c r="I93" s="17"/>
      <c r="J93" s="17"/>
      <c r="K93" s="47"/>
      <c r="L93" s="15"/>
      <c r="M93" s="15"/>
      <c r="N93" s="15"/>
      <c r="O93" s="17" t="s">
        <v>44</v>
      </c>
    </row>
    <row r="94" spans="1:15" s="26" customFormat="1" ht="15" hidden="1" customHeight="1" x14ac:dyDescent="0.2">
      <c r="A94" s="15"/>
      <c r="B94" s="15"/>
      <c r="C94" s="46"/>
      <c r="D94" s="14"/>
      <c r="E94" s="14"/>
      <c r="F94" s="17"/>
      <c r="G94" s="14"/>
      <c r="H94" s="17"/>
      <c r="I94" s="17"/>
      <c r="J94" s="17"/>
      <c r="K94" s="47"/>
      <c r="L94" s="15"/>
      <c r="M94" s="15"/>
      <c r="N94" s="15"/>
      <c r="O94" s="17" t="s">
        <v>44</v>
      </c>
    </row>
    <row r="95" spans="1:15" s="26" customFormat="1" ht="15" hidden="1" customHeight="1" x14ac:dyDescent="0.2">
      <c r="A95" s="15"/>
      <c r="B95" s="15"/>
      <c r="C95" s="46"/>
      <c r="D95" s="14"/>
      <c r="E95" s="14"/>
      <c r="F95" s="17"/>
      <c r="G95" s="14"/>
      <c r="H95" s="17"/>
      <c r="I95" s="17"/>
      <c r="J95" s="17"/>
      <c r="K95" s="47"/>
      <c r="L95" s="15"/>
      <c r="M95" s="15"/>
      <c r="N95" s="15"/>
      <c r="O95" s="17" t="s">
        <v>44</v>
      </c>
    </row>
    <row r="96" spans="1:15" s="26" customFormat="1" ht="60" hidden="1" customHeight="1" x14ac:dyDescent="0.2">
      <c r="A96" s="29">
        <v>43511</v>
      </c>
      <c r="B96" s="29">
        <v>43532</v>
      </c>
      <c r="C96" s="38">
        <v>4550</v>
      </c>
      <c r="D96" s="28" t="s">
        <v>90</v>
      </c>
      <c r="E96" s="28" t="s">
        <v>99</v>
      </c>
      <c r="F96" s="31">
        <v>235030744</v>
      </c>
      <c r="G96" s="28" t="s">
        <v>24</v>
      </c>
      <c r="H96" s="31" t="s">
        <v>13</v>
      </c>
      <c r="I96" s="31" t="s">
        <v>13</v>
      </c>
      <c r="J96" s="31" t="s">
        <v>12</v>
      </c>
      <c r="K96" s="41">
        <v>1</v>
      </c>
      <c r="L96" s="29">
        <v>43511</v>
      </c>
      <c r="M96" s="29">
        <v>43521</v>
      </c>
      <c r="N96" s="29">
        <v>43567</v>
      </c>
      <c r="O96" s="40" t="s">
        <v>12</v>
      </c>
    </row>
    <row r="97" spans="1:15" s="26" customFormat="1" ht="15" hidden="1" customHeight="1" x14ac:dyDescent="0.2">
      <c r="A97" s="15"/>
      <c r="B97" s="15"/>
      <c r="C97" s="46"/>
      <c r="D97" s="14"/>
      <c r="E97" s="14"/>
      <c r="F97" s="17"/>
      <c r="G97" s="14"/>
      <c r="H97" s="17"/>
      <c r="I97" s="17"/>
      <c r="J97" s="17"/>
      <c r="K97" s="47"/>
      <c r="L97" s="15"/>
      <c r="M97" s="15"/>
      <c r="N97" s="15"/>
      <c r="O97" s="17" t="s">
        <v>44</v>
      </c>
    </row>
    <row r="98" spans="1:15" s="26" customFormat="1" ht="60" hidden="1" customHeight="1" x14ac:dyDescent="0.2">
      <c r="A98" s="29">
        <v>43501</v>
      </c>
      <c r="B98" s="29">
        <v>43501</v>
      </c>
      <c r="C98" s="38">
        <v>1300</v>
      </c>
      <c r="D98" s="28" t="s">
        <v>90</v>
      </c>
      <c r="E98" s="28" t="s">
        <v>99</v>
      </c>
      <c r="F98" s="31">
        <v>235030744</v>
      </c>
      <c r="G98" s="28" t="s">
        <v>24</v>
      </c>
      <c r="H98" s="31" t="s">
        <v>109</v>
      </c>
      <c r="I98" s="31" t="s">
        <v>109</v>
      </c>
      <c r="J98" s="31" t="s">
        <v>115</v>
      </c>
      <c r="K98" s="41">
        <v>2</v>
      </c>
      <c r="L98" s="29">
        <v>43501</v>
      </c>
      <c r="M98" s="29">
        <v>43502</v>
      </c>
      <c r="N98" s="29">
        <v>43516</v>
      </c>
      <c r="O98" s="40" t="s">
        <v>44</v>
      </c>
    </row>
    <row r="99" spans="1:15" s="65" customFormat="1" ht="15" hidden="1" customHeight="1" x14ac:dyDescent="0.2">
      <c r="A99" s="15"/>
      <c r="B99" s="15"/>
      <c r="C99" s="46"/>
      <c r="D99" s="14"/>
      <c r="E99" s="14"/>
      <c r="F99" s="17"/>
      <c r="G99" s="14"/>
      <c r="H99" s="17"/>
      <c r="I99" s="17"/>
      <c r="J99" s="17"/>
      <c r="K99" s="47"/>
      <c r="L99" s="15"/>
      <c r="M99" s="15"/>
      <c r="N99" s="15"/>
      <c r="O99" s="17" t="s">
        <v>44</v>
      </c>
    </row>
    <row r="100" spans="1:15" s="65" customFormat="1" ht="15" hidden="1" customHeight="1" x14ac:dyDescent="0.2">
      <c r="A100" s="15"/>
      <c r="B100" s="15"/>
      <c r="C100" s="46"/>
      <c r="D100" s="14"/>
      <c r="E100" s="14"/>
      <c r="F100" s="17"/>
      <c r="G100" s="14"/>
      <c r="H100" s="17"/>
      <c r="I100" s="17"/>
      <c r="J100" s="17"/>
      <c r="K100" s="47"/>
      <c r="L100" s="15"/>
      <c r="M100" s="15"/>
      <c r="N100" s="15"/>
      <c r="O100" s="17" t="s">
        <v>44</v>
      </c>
    </row>
    <row r="101" spans="1:15" s="65" customFormat="1" ht="90" hidden="1" customHeight="1" x14ac:dyDescent="0.2">
      <c r="A101" s="60">
        <v>43545</v>
      </c>
      <c r="B101" s="60">
        <v>43535</v>
      </c>
      <c r="C101" s="61">
        <v>1833</v>
      </c>
      <c r="D101" s="57" t="s">
        <v>97</v>
      </c>
      <c r="E101" s="57" t="s">
        <v>164</v>
      </c>
      <c r="F101" s="58" t="s">
        <v>44</v>
      </c>
      <c r="G101" s="57" t="s">
        <v>24</v>
      </c>
      <c r="H101" s="58" t="s">
        <v>13</v>
      </c>
      <c r="I101" s="58" t="s">
        <v>13</v>
      </c>
      <c r="J101" s="58" t="s">
        <v>12</v>
      </c>
      <c r="K101" s="67">
        <v>3</v>
      </c>
      <c r="L101" s="60">
        <v>43545</v>
      </c>
      <c r="M101" s="60">
        <v>43542</v>
      </c>
      <c r="N101" s="60">
        <v>43609</v>
      </c>
      <c r="O101" s="40" t="s">
        <v>12</v>
      </c>
    </row>
    <row r="102" spans="1:15" s="65" customFormat="1" ht="60.75" hidden="1" customHeight="1" thickBot="1" x14ac:dyDescent="0.25">
      <c r="A102" s="60">
        <v>43515</v>
      </c>
      <c r="B102" s="60">
        <v>43523</v>
      </c>
      <c r="C102" s="62">
        <v>2552</v>
      </c>
      <c r="D102" s="57" t="s">
        <v>80</v>
      </c>
      <c r="E102" s="57" t="s">
        <v>163</v>
      </c>
      <c r="F102" s="58" t="s">
        <v>44</v>
      </c>
      <c r="G102" s="57" t="s">
        <v>24</v>
      </c>
      <c r="H102" s="58" t="s">
        <v>13</v>
      </c>
      <c r="I102" s="58" t="s">
        <v>13</v>
      </c>
      <c r="J102" s="58" t="s">
        <v>13</v>
      </c>
      <c r="K102" s="67">
        <v>3</v>
      </c>
      <c r="L102" s="60">
        <v>43515</v>
      </c>
      <c r="M102" s="60">
        <v>43521</v>
      </c>
      <c r="N102" s="60">
        <v>43609</v>
      </c>
      <c r="O102" s="40" t="s">
        <v>12</v>
      </c>
    </row>
    <row r="103" spans="1:15" s="65" customFormat="1" ht="15" hidden="1" customHeight="1" x14ac:dyDescent="0.2">
      <c r="A103" s="16"/>
      <c r="B103" s="16"/>
      <c r="C103" s="48"/>
      <c r="D103" s="16"/>
      <c r="E103" s="16"/>
      <c r="F103" s="16"/>
      <c r="G103" s="16"/>
      <c r="H103" s="16"/>
      <c r="I103" s="16"/>
      <c r="J103" s="16"/>
      <c r="K103" s="50"/>
      <c r="L103" s="16"/>
      <c r="M103" s="16"/>
      <c r="N103" s="16"/>
      <c r="O103" s="16" t="s">
        <v>44</v>
      </c>
    </row>
    <row r="104" spans="1:15" s="65" customFormat="1" ht="60" hidden="1" customHeight="1" x14ac:dyDescent="0.2">
      <c r="A104" s="29">
        <v>43504</v>
      </c>
      <c r="B104" s="29">
        <v>43504</v>
      </c>
      <c r="C104" s="38">
        <v>1950</v>
      </c>
      <c r="D104" s="28" t="s">
        <v>90</v>
      </c>
      <c r="E104" s="28" t="s">
        <v>99</v>
      </c>
      <c r="F104" s="31">
        <v>235030744</v>
      </c>
      <c r="G104" s="28" t="s">
        <v>24</v>
      </c>
      <c r="H104" s="31" t="s">
        <v>109</v>
      </c>
      <c r="I104" s="31" t="s">
        <v>109</v>
      </c>
      <c r="J104" s="31" t="s">
        <v>115</v>
      </c>
      <c r="K104" s="41">
        <v>1</v>
      </c>
      <c r="L104" s="29">
        <v>43501</v>
      </c>
      <c r="M104" s="29">
        <v>43503</v>
      </c>
      <c r="N104" s="29">
        <v>43525</v>
      </c>
      <c r="O104" s="40" t="s">
        <v>44</v>
      </c>
    </row>
    <row r="105" spans="1:15" s="65" customFormat="1" ht="60" hidden="1" customHeight="1" x14ac:dyDescent="0.2">
      <c r="A105" s="29">
        <v>43524</v>
      </c>
      <c r="B105" s="29">
        <v>43507</v>
      </c>
      <c r="C105" s="38">
        <v>1040</v>
      </c>
      <c r="D105" s="28" t="s">
        <v>90</v>
      </c>
      <c r="E105" s="28" t="s">
        <v>99</v>
      </c>
      <c r="F105" s="31">
        <v>235030744</v>
      </c>
      <c r="G105" s="28" t="s">
        <v>24</v>
      </c>
      <c r="H105" s="31" t="s">
        <v>109</v>
      </c>
      <c r="I105" s="31" t="s">
        <v>109</v>
      </c>
      <c r="J105" s="31" t="s">
        <v>115</v>
      </c>
      <c r="K105" s="41">
        <v>1</v>
      </c>
      <c r="L105" s="29">
        <v>43496</v>
      </c>
      <c r="M105" s="29">
        <v>43507</v>
      </c>
      <c r="N105" s="29">
        <v>43518</v>
      </c>
      <c r="O105" s="40" t="s">
        <v>44</v>
      </c>
    </row>
    <row r="106" spans="1:15" s="65" customFormat="1" ht="15" hidden="1" customHeight="1" x14ac:dyDescent="0.2">
      <c r="A106" s="15"/>
      <c r="B106" s="15"/>
      <c r="C106" s="46"/>
      <c r="D106" s="14"/>
      <c r="E106" s="14"/>
      <c r="F106" s="17"/>
      <c r="G106" s="17"/>
      <c r="H106" s="17"/>
      <c r="I106" s="17"/>
      <c r="J106" s="17"/>
      <c r="K106" s="47"/>
      <c r="L106" s="17"/>
      <c r="M106" s="17"/>
      <c r="N106" s="17"/>
      <c r="O106" s="17" t="s">
        <v>44</v>
      </c>
    </row>
    <row r="107" spans="1:15" s="65" customFormat="1" ht="60" hidden="1" customHeight="1" x14ac:dyDescent="0.2">
      <c r="A107" s="29">
        <v>43515</v>
      </c>
      <c r="B107" s="29">
        <v>43515</v>
      </c>
      <c r="C107" s="38">
        <v>11310</v>
      </c>
      <c r="D107" s="28" t="s">
        <v>90</v>
      </c>
      <c r="E107" s="28" t="s">
        <v>99</v>
      </c>
      <c r="F107" s="31">
        <v>235030744</v>
      </c>
      <c r="G107" s="28" t="s">
        <v>24</v>
      </c>
      <c r="H107" s="31" t="s">
        <v>109</v>
      </c>
      <c r="I107" s="31" t="s">
        <v>109</v>
      </c>
      <c r="J107" s="31" t="s">
        <v>109</v>
      </c>
      <c r="K107" s="41">
        <v>2</v>
      </c>
      <c r="L107" s="29">
        <v>43515</v>
      </c>
      <c r="M107" s="29">
        <v>43521</v>
      </c>
      <c r="N107" s="29">
        <v>43665</v>
      </c>
      <c r="O107" s="40" t="s">
        <v>12</v>
      </c>
    </row>
    <row r="108" spans="1:15" s="65" customFormat="1" ht="60" hidden="1" customHeight="1" x14ac:dyDescent="0.2">
      <c r="A108" s="30" t="s">
        <v>168</v>
      </c>
      <c r="B108" s="29">
        <v>43515</v>
      </c>
      <c r="C108" s="33">
        <v>4550</v>
      </c>
      <c r="D108" s="28" t="s">
        <v>90</v>
      </c>
      <c r="E108" s="28" t="s">
        <v>99</v>
      </c>
      <c r="F108" s="31">
        <v>235030744</v>
      </c>
      <c r="G108" s="28" t="s">
        <v>24</v>
      </c>
      <c r="H108" s="31" t="s">
        <v>13</v>
      </c>
      <c r="I108" s="31" t="s">
        <v>13</v>
      </c>
      <c r="J108" s="31" t="s">
        <v>13</v>
      </c>
      <c r="K108" s="41">
        <v>1</v>
      </c>
      <c r="L108" s="29">
        <v>43514</v>
      </c>
      <c r="M108" s="29">
        <v>43521</v>
      </c>
      <c r="N108" s="29">
        <v>43567</v>
      </c>
      <c r="O108" s="40" t="s">
        <v>12</v>
      </c>
    </row>
    <row r="109" spans="1:15" s="65" customFormat="1" ht="15" hidden="1" customHeight="1" x14ac:dyDescent="0.2">
      <c r="A109" s="15"/>
      <c r="B109" s="15"/>
      <c r="C109" s="46"/>
      <c r="D109" s="14"/>
      <c r="E109" s="14"/>
      <c r="F109" s="17"/>
      <c r="G109" s="17"/>
      <c r="H109" s="17"/>
      <c r="I109" s="17"/>
      <c r="J109" s="17"/>
      <c r="K109" s="47"/>
      <c r="L109" s="17"/>
      <c r="M109" s="17"/>
      <c r="N109" s="17"/>
      <c r="O109" s="17" t="s">
        <v>44</v>
      </c>
    </row>
    <row r="110" spans="1:15" s="65" customFormat="1" ht="15" hidden="1" customHeight="1" x14ac:dyDescent="0.2">
      <c r="A110" s="15"/>
      <c r="B110" s="15"/>
      <c r="C110" s="46"/>
      <c r="D110" s="14"/>
      <c r="E110" s="14"/>
      <c r="F110" s="17"/>
      <c r="G110" s="17"/>
      <c r="H110" s="17"/>
      <c r="I110" s="17"/>
      <c r="J110" s="17"/>
      <c r="K110" s="47"/>
      <c r="L110" s="17"/>
      <c r="M110" s="17"/>
      <c r="N110" s="17"/>
      <c r="O110" s="17" t="s">
        <v>44</v>
      </c>
    </row>
    <row r="111" spans="1:15" s="65" customFormat="1" ht="75" hidden="1" customHeight="1" x14ac:dyDescent="0.2">
      <c r="A111" s="29">
        <v>43511</v>
      </c>
      <c r="B111" s="29">
        <v>43511</v>
      </c>
      <c r="C111" s="33">
        <v>20000</v>
      </c>
      <c r="D111" s="28" t="s">
        <v>96</v>
      </c>
      <c r="E111" s="28" t="s">
        <v>87</v>
      </c>
      <c r="F111" s="31" t="s">
        <v>44</v>
      </c>
      <c r="G111" s="28" t="s">
        <v>23</v>
      </c>
      <c r="H111" s="31" t="s">
        <v>13</v>
      </c>
      <c r="I111" s="31" t="s">
        <v>13</v>
      </c>
      <c r="J111" s="31" t="s">
        <v>13</v>
      </c>
      <c r="K111" s="41">
        <v>1</v>
      </c>
      <c r="L111" s="29">
        <v>43511</v>
      </c>
      <c r="M111" s="29">
        <v>43511</v>
      </c>
      <c r="N111" s="29">
        <v>44241</v>
      </c>
      <c r="O111" s="40" t="s">
        <v>12</v>
      </c>
    </row>
    <row r="112" spans="1:15" s="26" customFormat="1" ht="135" hidden="1" customHeight="1" x14ac:dyDescent="0.2">
      <c r="A112" s="29">
        <v>43536</v>
      </c>
      <c r="B112" s="29">
        <v>43537</v>
      </c>
      <c r="C112" s="38">
        <v>2600</v>
      </c>
      <c r="D112" s="28" t="s">
        <v>90</v>
      </c>
      <c r="E112" s="28" t="str">
        <f>IFERROR(VLOOKUP($D112,'2. Provider Details'!$A:$H,2,FALSE),"Select Supplier")</f>
        <v>Dean Row Court  
Summerfields Village Centre 
Dean Row Road  
Wilmslow 
SK9 2TB</v>
      </c>
      <c r="F112" s="31">
        <f>IFERROR(VLOOKUP($D112,'2. Provider Details'!$A:$H,6,FALSE),"Select Supplier")</f>
        <v>235030744</v>
      </c>
      <c r="G112" s="28" t="s">
        <v>24</v>
      </c>
      <c r="H112" s="31" t="s">
        <v>13</v>
      </c>
      <c r="I112" s="31" t="s">
        <v>13</v>
      </c>
      <c r="J112" s="31" t="str">
        <f>IFERROR(VLOOKUP($D112,'2. Provider Details'!$A:$H,7,FALSE),"Select Supplier")</f>
        <v>Yes</v>
      </c>
      <c r="K112" s="41">
        <v>1</v>
      </c>
      <c r="L112" s="29">
        <v>43525</v>
      </c>
      <c r="M112" s="29" t="e">
        <f>+#REF!</f>
        <v>#REF!</v>
      </c>
      <c r="N112" s="29" t="e">
        <f>+#REF!</f>
        <v>#REF!</v>
      </c>
      <c r="O112" s="40" t="s">
        <v>12</v>
      </c>
    </row>
    <row r="113" spans="1:15" s="65" customFormat="1" ht="60" hidden="1" customHeight="1" x14ac:dyDescent="0.2">
      <c r="A113" s="29">
        <v>43515</v>
      </c>
      <c r="B113" s="29">
        <v>43524</v>
      </c>
      <c r="C113" s="38">
        <v>8584</v>
      </c>
      <c r="D113" s="28" t="s">
        <v>80</v>
      </c>
      <c r="E113" s="28" t="s">
        <v>88</v>
      </c>
      <c r="F113" s="31" t="s">
        <v>44</v>
      </c>
      <c r="G113" s="28" t="s">
        <v>24</v>
      </c>
      <c r="H113" s="31" t="s">
        <v>13</v>
      </c>
      <c r="I113" s="31" t="s">
        <v>13</v>
      </c>
      <c r="J113" s="31" t="s">
        <v>109</v>
      </c>
      <c r="K113" s="41">
        <v>2</v>
      </c>
      <c r="L113" s="29">
        <v>43515</v>
      </c>
      <c r="M113" s="29">
        <v>43521</v>
      </c>
      <c r="N113" s="29">
        <v>43644</v>
      </c>
      <c r="O113" s="40" t="s">
        <v>12</v>
      </c>
    </row>
    <row r="114" spans="1:15" s="65" customFormat="1" ht="15" hidden="1" customHeight="1" x14ac:dyDescent="0.2">
      <c r="A114" s="15"/>
      <c r="B114" s="15"/>
      <c r="C114" s="46"/>
      <c r="D114" s="14"/>
      <c r="E114" s="14"/>
      <c r="F114" s="17"/>
      <c r="G114" s="17"/>
      <c r="H114" s="17"/>
      <c r="I114" s="17"/>
      <c r="J114" s="17"/>
      <c r="K114" s="47"/>
      <c r="L114" s="17"/>
      <c r="M114" s="17"/>
      <c r="N114" s="17"/>
      <c r="O114" s="17" t="s">
        <v>44</v>
      </c>
    </row>
    <row r="115" spans="1:15" s="65" customFormat="1" ht="60" hidden="1" customHeight="1" x14ac:dyDescent="0.2">
      <c r="A115" s="29">
        <v>43523</v>
      </c>
      <c r="B115" s="29">
        <v>43528</v>
      </c>
      <c r="C115" s="38">
        <v>3900</v>
      </c>
      <c r="D115" s="28" t="s">
        <v>90</v>
      </c>
      <c r="E115" s="28" t="s">
        <v>99</v>
      </c>
      <c r="F115" s="31">
        <v>235030744</v>
      </c>
      <c r="G115" s="28" t="s">
        <v>24</v>
      </c>
      <c r="H115" s="31" t="s">
        <v>109</v>
      </c>
      <c r="I115" s="31" t="s">
        <v>109</v>
      </c>
      <c r="J115" s="31" t="s">
        <v>115</v>
      </c>
      <c r="K115" s="41">
        <v>1</v>
      </c>
      <c r="L115" s="29">
        <v>43523</v>
      </c>
      <c r="M115" s="29">
        <v>43528</v>
      </c>
      <c r="N115" s="29">
        <v>43567</v>
      </c>
      <c r="O115" s="40" t="s">
        <v>12</v>
      </c>
    </row>
    <row r="116" spans="1:15" s="65" customFormat="1" ht="15" hidden="1" customHeight="1" x14ac:dyDescent="0.2">
      <c r="A116" s="15"/>
      <c r="B116" s="15"/>
      <c r="C116" s="46"/>
      <c r="D116" s="14"/>
      <c r="E116" s="14"/>
      <c r="F116" s="17"/>
      <c r="G116" s="17"/>
      <c r="H116" s="17"/>
      <c r="I116" s="17"/>
      <c r="J116" s="17"/>
      <c r="K116" s="68"/>
      <c r="L116" s="15"/>
      <c r="M116" s="17"/>
      <c r="N116" s="17"/>
      <c r="O116" s="49"/>
    </row>
    <row r="117" spans="1:15" s="65" customFormat="1" ht="15" hidden="1" customHeight="1" x14ac:dyDescent="0.2">
      <c r="A117" s="15"/>
      <c r="B117" s="15"/>
      <c r="C117" s="46"/>
      <c r="D117" s="14"/>
      <c r="E117" s="14"/>
      <c r="F117" s="17"/>
      <c r="G117" s="17"/>
      <c r="H117" s="17"/>
      <c r="I117" s="17"/>
      <c r="J117" s="17"/>
      <c r="K117" s="68"/>
      <c r="L117" s="15"/>
      <c r="M117" s="17"/>
      <c r="N117" s="17"/>
      <c r="O117" s="17" t="s">
        <v>44</v>
      </c>
    </row>
    <row r="118" spans="1:15" s="65" customFormat="1" ht="15" hidden="1" customHeight="1" x14ac:dyDescent="0.2">
      <c r="A118" s="15"/>
      <c r="B118" s="15"/>
      <c r="C118" s="46"/>
      <c r="D118" s="14"/>
      <c r="E118" s="14"/>
      <c r="F118" s="17"/>
      <c r="G118" s="17"/>
      <c r="H118" s="17"/>
      <c r="I118" s="17"/>
      <c r="J118" s="17"/>
      <c r="K118" s="68"/>
      <c r="L118" s="15"/>
      <c r="M118" s="17"/>
      <c r="N118" s="17"/>
      <c r="O118" s="49"/>
    </row>
    <row r="119" spans="1:15" s="65" customFormat="1" ht="15" hidden="1" customHeight="1" x14ac:dyDescent="0.2">
      <c r="A119" s="15"/>
      <c r="B119" s="15"/>
      <c r="C119" s="46"/>
      <c r="D119" s="14"/>
      <c r="E119" s="14"/>
      <c r="F119" s="17"/>
      <c r="G119" s="17"/>
      <c r="H119" s="17"/>
      <c r="I119" s="17"/>
      <c r="J119" s="17"/>
      <c r="K119" s="68"/>
      <c r="L119" s="15"/>
      <c r="M119" s="17"/>
      <c r="N119" s="17"/>
      <c r="O119" s="49"/>
    </row>
    <row r="120" spans="1:15" s="65" customFormat="1" ht="15" hidden="1" customHeight="1" x14ac:dyDescent="0.2">
      <c r="A120" s="15"/>
      <c r="B120" s="15"/>
      <c r="C120" s="46"/>
      <c r="D120" s="14"/>
      <c r="E120" s="14"/>
      <c r="F120" s="17"/>
      <c r="G120" s="17"/>
      <c r="H120" s="17"/>
      <c r="I120" s="17"/>
      <c r="J120" s="17"/>
      <c r="K120" s="68"/>
      <c r="L120" s="15"/>
      <c r="M120" s="17"/>
      <c r="N120" s="17"/>
      <c r="O120" s="17" t="s">
        <v>44</v>
      </c>
    </row>
    <row r="121" spans="1:15" s="65" customFormat="1" ht="15" hidden="1" customHeight="1" x14ac:dyDescent="0.2">
      <c r="A121" s="15"/>
      <c r="B121" s="15"/>
      <c r="C121" s="46"/>
      <c r="D121" s="14"/>
      <c r="E121" s="14"/>
      <c r="F121" s="17"/>
      <c r="G121" s="17"/>
      <c r="H121" s="17"/>
      <c r="I121" s="17"/>
      <c r="J121" s="17"/>
      <c r="K121" s="68"/>
      <c r="L121" s="15"/>
      <c r="M121" s="17"/>
      <c r="N121" s="17"/>
      <c r="O121" s="49"/>
    </row>
    <row r="122" spans="1:15" s="65" customFormat="1" ht="15" hidden="1" customHeight="1" x14ac:dyDescent="0.2">
      <c r="A122" s="15"/>
      <c r="B122" s="15"/>
      <c r="C122" s="46"/>
      <c r="D122" s="14"/>
      <c r="E122" s="14"/>
      <c r="F122" s="17"/>
      <c r="G122" s="17"/>
      <c r="H122" s="17"/>
      <c r="I122" s="17"/>
      <c r="J122" s="17"/>
      <c r="K122" s="68"/>
      <c r="L122" s="15"/>
      <c r="M122" s="17"/>
      <c r="N122" s="17"/>
      <c r="O122" s="49"/>
    </row>
    <row r="123" spans="1:15" s="65" customFormat="1" ht="15" hidden="1" customHeight="1" x14ac:dyDescent="0.2">
      <c r="A123" s="15"/>
      <c r="B123" s="15"/>
      <c r="C123" s="46"/>
      <c r="D123" s="14"/>
      <c r="E123" s="14"/>
      <c r="F123" s="17"/>
      <c r="G123" s="17"/>
      <c r="H123" s="17"/>
      <c r="I123" s="17"/>
      <c r="J123" s="17"/>
      <c r="K123" s="68"/>
      <c r="L123" s="15"/>
      <c r="M123" s="17"/>
      <c r="N123" s="17"/>
      <c r="O123" s="17" t="s">
        <v>44</v>
      </c>
    </row>
    <row r="124" spans="1:15" s="26" customFormat="1" ht="15" hidden="1" customHeight="1" x14ac:dyDescent="0.2">
      <c r="A124" s="15"/>
      <c r="B124" s="15"/>
      <c r="C124" s="46"/>
      <c r="D124" s="14"/>
      <c r="E124" s="14" t="str">
        <f>IFERROR(VLOOKUP($D124,'2. Provider Details'!$A:$H,2,FALSE),"Select Supplier")</f>
        <v>Select Supplier</v>
      </c>
      <c r="F124" s="17" t="str">
        <f>IFERROR(VLOOKUP($D124,'2. Provider Details'!$A:$H,6,FALSE),"Select Supplier")</f>
        <v>Select Supplier</v>
      </c>
      <c r="G124" s="14"/>
      <c r="H124" s="17"/>
      <c r="I124" s="17"/>
      <c r="J124" s="17" t="str">
        <f>IFERROR(VLOOKUP($D124,'2. Provider Details'!$A:$H,7,FALSE),"Select Supplier")</f>
        <v>Select Supplier</v>
      </c>
      <c r="K124" s="47"/>
      <c r="L124" s="15"/>
      <c r="M124" s="15" t="e">
        <f>+#REF!</f>
        <v>#REF!</v>
      </c>
      <c r="N124" s="15" t="e">
        <f>+#REF!</f>
        <v>#REF!</v>
      </c>
      <c r="O124" s="18"/>
    </row>
    <row r="125" spans="1:15" s="26" customFormat="1" ht="90" hidden="1" customHeight="1" x14ac:dyDescent="0.2">
      <c r="A125" s="29">
        <v>43571</v>
      </c>
      <c r="B125" s="29"/>
      <c r="C125" s="38">
        <v>8450</v>
      </c>
      <c r="D125" s="28" t="s">
        <v>90</v>
      </c>
      <c r="E125" s="28" t="str">
        <f>IFERROR(VLOOKUP($D125,'2. Provider Details'!$A:$H,2,FALSE),"Select Supplier")</f>
        <v>Dean Row Court  
Summerfields Village Centre 
Dean Row Road  
Wilmslow 
SK9 2TB</v>
      </c>
      <c r="F125" s="31">
        <f>IFERROR(VLOOKUP($D125,'2. Provider Details'!$A:$H,6,FALSE),"Select Supplier")</f>
        <v>235030744</v>
      </c>
      <c r="G125" s="28" t="s">
        <v>23</v>
      </c>
      <c r="H125" s="31" t="s">
        <v>13</v>
      </c>
      <c r="I125" s="31" t="s">
        <v>13</v>
      </c>
      <c r="J125" s="31" t="str">
        <f>IFERROR(VLOOKUP($D125,'2. Provider Details'!$A:$H,7,FALSE),"Select Supplier")</f>
        <v>Yes</v>
      </c>
      <c r="K125" s="41">
        <v>3</v>
      </c>
      <c r="L125" s="29">
        <v>43546</v>
      </c>
      <c r="M125" s="29" t="e">
        <f>+#REF!</f>
        <v>#REF!</v>
      </c>
      <c r="N125" s="29" t="e">
        <f>+#REF!</f>
        <v>#REF!</v>
      </c>
      <c r="O125" s="40" t="s">
        <v>12</v>
      </c>
    </row>
    <row r="126" spans="1:15" s="26" customFormat="1" ht="15" hidden="1" customHeight="1" x14ac:dyDescent="0.2">
      <c r="A126" s="15"/>
      <c r="B126" s="15"/>
      <c r="C126" s="46"/>
      <c r="D126" s="14"/>
      <c r="E126" s="14" t="str">
        <f>IFERROR(VLOOKUP($D126,'2. Provider Details'!$A:$H,2,FALSE),"Select Supplier")</f>
        <v>Select Supplier</v>
      </c>
      <c r="F126" s="17" t="str">
        <f>IFERROR(VLOOKUP($D126,'2. Provider Details'!$A:$H,6,FALSE),"Select Supplier")</f>
        <v>Select Supplier</v>
      </c>
      <c r="G126" s="14"/>
      <c r="H126" s="17"/>
      <c r="I126" s="17"/>
      <c r="J126" s="17" t="str">
        <f>IFERROR(VLOOKUP($D126,'2. Provider Details'!$A:$H,7,FALSE),"Select Supplier")</f>
        <v>Select Supplier</v>
      </c>
      <c r="K126" s="47"/>
      <c r="L126" s="15"/>
      <c r="M126" s="15"/>
      <c r="N126" s="15"/>
      <c r="O126" s="17" t="s">
        <v>44</v>
      </c>
    </row>
    <row r="127" spans="1:15" s="65" customFormat="1" ht="15" hidden="1" customHeight="1" x14ac:dyDescent="0.2">
      <c r="A127" s="15"/>
      <c r="B127" s="15"/>
      <c r="C127" s="46"/>
      <c r="D127" s="14"/>
      <c r="E127" s="14" t="str">
        <f>IFERROR(VLOOKUP($D127,'2. Provider Details'!$A:$H,2,FALSE),"Select Supplier")</f>
        <v>Select Supplier</v>
      </c>
      <c r="F127" s="17" t="str">
        <f>IFERROR(VLOOKUP($D127,'2. Provider Details'!$A:$H,6,FALSE),"Select Supplier")</f>
        <v>Select Supplier</v>
      </c>
      <c r="G127" s="17"/>
      <c r="H127" s="17"/>
      <c r="I127" s="17"/>
      <c r="J127" s="17" t="str">
        <f>IFERROR(VLOOKUP($D127,'2. Provider Details'!$A:$H,7,FALSE),"Select Supplier")</f>
        <v>Select Supplier</v>
      </c>
      <c r="K127" s="68"/>
      <c r="L127" s="15"/>
      <c r="M127" s="17"/>
      <c r="N127" s="17"/>
      <c r="O127" s="49"/>
    </row>
    <row r="128" spans="1:15" s="26" customFormat="1" ht="15" hidden="1" customHeight="1" x14ac:dyDescent="0.2">
      <c r="A128" s="15"/>
      <c r="B128" s="15"/>
      <c r="C128" s="46"/>
      <c r="D128" s="14"/>
      <c r="E128" s="14" t="str">
        <f>IFERROR(VLOOKUP($D128,'2. Provider Details'!$A:$H,2,FALSE),"Select Supplier")</f>
        <v>Select Supplier</v>
      </c>
      <c r="F128" s="17" t="str">
        <f>IFERROR(VLOOKUP($D128,'2. Provider Details'!$A:$H,6,FALSE),"Select Supplier")</f>
        <v>Select Supplier</v>
      </c>
      <c r="G128" s="14"/>
      <c r="H128" s="17"/>
      <c r="I128" s="17"/>
      <c r="J128" s="17" t="str">
        <f>IFERROR(VLOOKUP($D128,'2. Provider Details'!$A:$H,7,FALSE),"Select Supplier")</f>
        <v>Select Supplier</v>
      </c>
      <c r="K128" s="47"/>
      <c r="L128" s="15"/>
      <c r="M128" s="15"/>
      <c r="N128" s="15"/>
      <c r="O128" s="17"/>
    </row>
    <row r="129" spans="1:15" s="26" customFormat="1" ht="15" hidden="1" customHeight="1" x14ac:dyDescent="0.2">
      <c r="A129" s="15"/>
      <c r="B129" s="15"/>
      <c r="C129" s="46"/>
      <c r="D129" s="14"/>
      <c r="E129" s="14" t="str">
        <f>IFERROR(VLOOKUP($D129,'2. Provider Details'!$A:$H,2,FALSE),"Select Supplier")</f>
        <v>Select Supplier</v>
      </c>
      <c r="F129" s="17" t="str">
        <f>IFERROR(VLOOKUP($D129,'2. Provider Details'!$A:$H,6,FALSE),"Select Supplier")</f>
        <v>Select Supplier</v>
      </c>
      <c r="G129" s="14"/>
      <c r="H129" s="17"/>
      <c r="I129" s="17"/>
      <c r="J129" s="17" t="str">
        <f>IFERROR(VLOOKUP($D129,'2. Provider Details'!$A:$H,7,FALSE),"Select Supplier")</f>
        <v>Select Supplier</v>
      </c>
      <c r="K129" s="47"/>
      <c r="L129" s="15"/>
      <c r="M129" s="15"/>
      <c r="N129" s="15"/>
      <c r="O129" s="17" t="s">
        <v>44</v>
      </c>
    </row>
    <row r="130" spans="1:15" s="26" customFormat="1" ht="15" hidden="1" customHeight="1" x14ac:dyDescent="0.2">
      <c r="A130" s="15"/>
      <c r="B130" s="15"/>
      <c r="C130" s="46"/>
      <c r="D130" s="14"/>
      <c r="E130" s="14" t="str">
        <f>IFERROR(VLOOKUP($D130,'2. Provider Details'!$A:$H,2,FALSE),"Select Supplier")</f>
        <v>Select Supplier</v>
      </c>
      <c r="F130" s="17" t="str">
        <f>IFERROR(VLOOKUP($D130,'2. Provider Details'!$A:$H,6,FALSE),"Select Supplier")</f>
        <v>Select Supplier</v>
      </c>
      <c r="G130" s="14"/>
      <c r="H130" s="17"/>
      <c r="I130" s="17"/>
      <c r="J130" s="17" t="str">
        <f>IFERROR(VLOOKUP($D130,'2. Provider Details'!$A:$H,7,FALSE),"Select Supplier")</f>
        <v>Select Supplier</v>
      </c>
      <c r="K130" s="47"/>
      <c r="L130" s="15"/>
      <c r="M130" s="15"/>
      <c r="N130" s="15"/>
      <c r="O130" s="18"/>
    </row>
    <row r="131" spans="1:15" s="26" customFormat="1" ht="15" hidden="1" customHeight="1" x14ac:dyDescent="0.2">
      <c r="A131" s="15"/>
      <c r="B131" s="15"/>
      <c r="C131" s="46"/>
      <c r="D131" s="14"/>
      <c r="E131" s="14" t="str">
        <f>IFERROR(VLOOKUP($D131,'2. Provider Details'!$A:$H,2,FALSE),"Select Supplier")</f>
        <v>Select Supplier</v>
      </c>
      <c r="F131" s="17" t="str">
        <f>IFERROR(VLOOKUP($D131,'2. Provider Details'!$A:$H,6,FALSE),"Select Supplier")</f>
        <v>Select Supplier</v>
      </c>
      <c r="G131" s="14"/>
      <c r="H131" s="17"/>
      <c r="I131" s="17"/>
      <c r="J131" s="17" t="str">
        <f>IFERROR(VLOOKUP($D131,'2. Provider Details'!$A:$H,7,FALSE),"Select Supplier")</f>
        <v>Select Supplier</v>
      </c>
      <c r="K131" s="47"/>
      <c r="L131" s="15"/>
      <c r="M131" s="15" t="e">
        <f>+#REF!</f>
        <v>#REF!</v>
      </c>
      <c r="N131" s="15" t="e">
        <f>+#REF!</f>
        <v>#REF!</v>
      </c>
      <c r="O131" s="18"/>
    </row>
    <row r="132" spans="1:15" s="26" customFormat="1" ht="90" hidden="1" customHeight="1" x14ac:dyDescent="0.2">
      <c r="A132" s="29">
        <v>43542</v>
      </c>
      <c r="B132" s="29">
        <v>43542</v>
      </c>
      <c r="C132" s="38">
        <v>9750</v>
      </c>
      <c r="D132" s="28" t="s">
        <v>90</v>
      </c>
      <c r="E132" s="28" t="str">
        <f>IFERROR(VLOOKUP($D132,'2. Provider Details'!$A:$H,2,FALSE),"Select Supplier")</f>
        <v>Dean Row Court  
Summerfields Village Centre 
Dean Row Road  
Wilmslow 
SK9 2TB</v>
      </c>
      <c r="F132" s="31">
        <f>IFERROR(VLOOKUP($D132,'2. Provider Details'!$A:$H,6,FALSE),"Select Supplier")</f>
        <v>235030744</v>
      </c>
      <c r="G132" s="28" t="s">
        <v>24</v>
      </c>
      <c r="H132" s="31" t="s">
        <v>13</v>
      </c>
      <c r="I132" s="31" t="s">
        <v>13</v>
      </c>
      <c r="J132" s="31" t="str">
        <f>IFERROR(VLOOKUP($D132,'2. Provider Details'!$A:$H,7,FALSE),"Select Supplier")</f>
        <v>Yes</v>
      </c>
      <c r="K132" s="41">
        <v>2</v>
      </c>
      <c r="L132" s="29">
        <v>43539</v>
      </c>
      <c r="M132" s="29" t="e">
        <f>+#REF!</f>
        <v>#REF!</v>
      </c>
      <c r="N132" s="29" t="e">
        <f>+#REF!</f>
        <v>#REF!</v>
      </c>
      <c r="O132" s="40" t="s">
        <v>12</v>
      </c>
    </row>
    <row r="133" spans="1:15" s="26" customFormat="1" ht="90" hidden="1" customHeight="1" x14ac:dyDescent="0.2">
      <c r="A133" s="29">
        <v>43549</v>
      </c>
      <c r="B133" s="29">
        <v>43549</v>
      </c>
      <c r="C133" s="33">
        <v>9100</v>
      </c>
      <c r="D133" s="28" t="s">
        <v>90</v>
      </c>
      <c r="E133" s="28" t="str">
        <f>IFERROR(VLOOKUP($D133,'2. Provider Details'!$A:$H,2,FALSE),"Select Supplier")</f>
        <v>Dean Row Court  
Summerfields Village Centre 
Dean Row Road  
Wilmslow 
SK9 2TB</v>
      </c>
      <c r="F133" s="31">
        <f>IFERROR(VLOOKUP($D133,'2. Provider Details'!$A:$H,6,FALSE),"Select Supplier")</f>
        <v>235030744</v>
      </c>
      <c r="G133" s="28" t="s">
        <v>24</v>
      </c>
      <c r="H133" s="31" t="s">
        <v>13</v>
      </c>
      <c r="I133" s="31" t="s">
        <v>13</v>
      </c>
      <c r="J133" s="31" t="str">
        <f>IFERROR(VLOOKUP($D133,'2. Provider Details'!$A:$H,7,FALSE),"Select Supplier")</f>
        <v>Yes</v>
      </c>
      <c r="K133" s="41">
        <v>2</v>
      </c>
      <c r="L133" s="29">
        <v>43549</v>
      </c>
      <c r="M133" s="29" t="e">
        <f>+#REF!</f>
        <v>#REF!</v>
      </c>
      <c r="N133" s="29" t="e">
        <f>+#REF!</f>
        <v>#REF!</v>
      </c>
      <c r="O133" s="40" t="s">
        <v>12</v>
      </c>
    </row>
    <row r="134" spans="1:15" s="26" customFormat="1" ht="15" hidden="1" customHeight="1" x14ac:dyDescent="0.2">
      <c r="A134" s="15"/>
      <c r="B134" s="15"/>
      <c r="C134" s="46"/>
      <c r="D134" s="14"/>
      <c r="E134" s="14" t="str">
        <f>IFERROR(VLOOKUP($D134,'2. Provider Details'!$A:$H,2,FALSE),"Select Supplier")</f>
        <v>Select Supplier</v>
      </c>
      <c r="F134" s="17" t="str">
        <f>IFERROR(VLOOKUP($D134,'2. Provider Details'!$A:$H,6,FALSE),"Select Supplier")</f>
        <v>Select Supplier</v>
      </c>
      <c r="G134" s="14"/>
      <c r="H134" s="17"/>
      <c r="I134" s="17"/>
      <c r="J134" s="17" t="str">
        <f>IFERROR(VLOOKUP($D134,'2. Provider Details'!$A:$H,7,FALSE),"Select Supplier")</f>
        <v>Select Supplier</v>
      </c>
      <c r="K134" s="47"/>
      <c r="L134" s="15"/>
      <c r="M134" s="15" t="e">
        <f>+#REF!</f>
        <v>#REF!</v>
      </c>
      <c r="N134" s="15" t="e">
        <f>+#REF!</f>
        <v>#REF!</v>
      </c>
      <c r="O134" s="17" t="s">
        <v>44</v>
      </c>
    </row>
    <row r="135" spans="1:15" s="26" customFormat="1" ht="15" hidden="1" customHeight="1" x14ac:dyDescent="0.2">
      <c r="A135" s="15"/>
      <c r="B135" s="15"/>
      <c r="C135" s="46"/>
      <c r="D135" s="14"/>
      <c r="E135" s="14" t="str">
        <f>IFERROR(VLOOKUP($D135,'2. Provider Details'!$A:$H,2,FALSE),"Select Supplier")</f>
        <v>Select Supplier</v>
      </c>
      <c r="F135" s="17" t="str">
        <f>IFERROR(VLOOKUP($D135,'2. Provider Details'!$A:$H,6,FALSE),"Select Supplier")</f>
        <v>Select Supplier</v>
      </c>
      <c r="G135" s="14"/>
      <c r="H135" s="17"/>
      <c r="I135" s="17"/>
      <c r="J135" s="17" t="str">
        <f>IFERROR(VLOOKUP($D135,'2. Provider Details'!$A:$H,7,FALSE),"Select Supplier")</f>
        <v>Select Supplier</v>
      </c>
      <c r="K135" s="47"/>
      <c r="L135" s="15"/>
      <c r="M135" s="15" t="e">
        <f>+#REF!</f>
        <v>#REF!</v>
      </c>
      <c r="N135" s="15" t="e">
        <f>+#REF!</f>
        <v>#REF!</v>
      </c>
      <c r="O135" s="18"/>
    </row>
    <row r="136" spans="1:15" s="26" customFormat="1" ht="15" hidden="1" customHeight="1" x14ac:dyDescent="0.2">
      <c r="A136" s="15"/>
      <c r="B136" s="15"/>
      <c r="C136" s="46"/>
      <c r="D136" s="14"/>
      <c r="E136" s="14" t="str">
        <f>IFERROR(VLOOKUP($D136,'2. Provider Details'!$A:$H,2,FALSE),"Select Supplier")</f>
        <v>Select Supplier</v>
      </c>
      <c r="F136" s="17" t="str">
        <f>IFERROR(VLOOKUP($D136,'2. Provider Details'!$A:$H,6,FALSE),"Select Supplier")</f>
        <v>Select Supplier</v>
      </c>
      <c r="G136" s="14"/>
      <c r="H136" s="17"/>
      <c r="I136" s="17"/>
      <c r="J136" s="17" t="str">
        <f>IFERROR(VLOOKUP($D136,'2. Provider Details'!$A:$H,7,FALSE),"Select Supplier")</f>
        <v>Select Supplier</v>
      </c>
      <c r="K136" s="47"/>
      <c r="L136" s="15"/>
      <c r="M136" s="15" t="e">
        <f>+#REF!</f>
        <v>#REF!</v>
      </c>
      <c r="N136" s="15" t="e">
        <f>+#REF!</f>
        <v>#REF!</v>
      </c>
      <c r="O136" s="18"/>
    </row>
    <row r="137" spans="1:15" s="26" customFormat="1" ht="90" hidden="1" customHeight="1" x14ac:dyDescent="0.2">
      <c r="A137" s="29">
        <v>43538</v>
      </c>
      <c r="B137" s="29">
        <v>43537</v>
      </c>
      <c r="C137" s="38">
        <v>7020</v>
      </c>
      <c r="D137" s="28" t="s">
        <v>90</v>
      </c>
      <c r="E137" s="28" t="str">
        <f>IFERROR(VLOOKUP($D137,'2. Provider Details'!$A:$H,2,FALSE),"Select Supplier")</f>
        <v>Dean Row Court  
Summerfields Village Centre 
Dean Row Road  
Wilmslow 
SK9 2TB</v>
      </c>
      <c r="F137" s="31">
        <f>IFERROR(VLOOKUP($D137,'2. Provider Details'!$A:$H,6,FALSE),"Select Supplier")</f>
        <v>235030744</v>
      </c>
      <c r="G137" s="28" t="s">
        <v>24</v>
      </c>
      <c r="H137" s="31" t="s">
        <v>109</v>
      </c>
      <c r="I137" s="31" t="s">
        <v>109</v>
      </c>
      <c r="J137" s="31" t="str">
        <f>IFERROR(VLOOKUP($D137,'2. Provider Details'!$A:$H,7,FALSE),"Select Supplier")</f>
        <v>Yes</v>
      </c>
      <c r="K137" s="41">
        <v>3</v>
      </c>
      <c r="L137" s="29">
        <v>43538</v>
      </c>
      <c r="M137" s="29" t="e">
        <f>+#REF!</f>
        <v>#REF!</v>
      </c>
      <c r="N137" s="29" t="e">
        <f>+#REF!</f>
        <v>#REF!</v>
      </c>
      <c r="O137" s="40" t="s">
        <v>12</v>
      </c>
    </row>
    <row r="138" spans="1:15" s="26" customFormat="1" ht="15" hidden="1" customHeight="1" x14ac:dyDescent="0.2">
      <c r="A138" s="15"/>
      <c r="B138" s="15"/>
      <c r="C138" s="46"/>
      <c r="D138" s="14"/>
      <c r="E138" s="14" t="str">
        <f>IFERROR(VLOOKUP($D138,'2. Provider Details'!$A:$H,2,FALSE),"Select Supplier")</f>
        <v>Select Supplier</v>
      </c>
      <c r="F138" s="17" t="str">
        <f>IFERROR(VLOOKUP($D138,'2. Provider Details'!$A:$H,6,FALSE),"Select Supplier")</f>
        <v>Select Supplier</v>
      </c>
      <c r="G138" s="14"/>
      <c r="H138" s="17"/>
      <c r="I138" s="17"/>
      <c r="J138" s="17" t="str">
        <f>IFERROR(VLOOKUP($D138,'2. Provider Details'!$A:$H,7,FALSE),"Select Supplier")</f>
        <v>Select Supplier</v>
      </c>
      <c r="K138" s="47"/>
      <c r="L138" s="15"/>
      <c r="M138" s="15" t="e">
        <f>+#REF!</f>
        <v>#REF!</v>
      </c>
      <c r="N138" s="15" t="e">
        <f>+#REF!</f>
        <v>#REF!</v>
      </c>
      <c r="O138" s="17" t="s">
        <v>44</v>
      </c>
    </row>
    <row r="139" spans="1:15" s="26" customFormat="1" ht="15" hidden="1" customHeight="1" x14ac:dyDescent="0.2">
      <c r="A139" s="15"/>
      <c r="B139" s="15"/>
      <c r="C139" s="46"/>
      <c r="D139" s="14"/>
      <c r="E139" s="14" t="str">
        <f>IFERROR(VLOOKUP($D139,'2. Provider Details'!$A:$H,2,FALSE),"Select Supplier")</f>
        <v>Select Supplier</v>
      </c>
      <c r="F139" s="17" t="str">
        <f>IFERROR(VLOOKUP($D139,'2. Provider Details'!$A:$H,6,FALSE),"Select Supplier")</f>
        <v>Select Supplier</v>
      </c>
      <c r="G139" s="14"/>
      <c r="H139" s="17"/>
      <c r="I139" s="17"/>
      <c r="J139" s="17" t="str">
        <f>IFERROR(VLOOKUP($D139,'2. Provider Details'!$A:$H,7,FALSE),"Select Supplier")</f>
        <v>Select Supplier</v>
      </c>
      <c r="K139" s="47"/>
      <c r="L139" s="15"/>
      <c r="M139" s="15" t="e">
        <f>+#REF!</f>
        <v>#REF!</v>
      </c>
      <c r="N139" s="15" t="e">
        <f>+#REF!</f>
        <v>#REF!</v>
      </c>
      <c r="O139" s="18"/>
    </row>
    <row r="140" spans="1:15" s="26" customFormat="1" ht="15" hidden="1" customHeight="1" x14ac:dyDescent="0.2">
      <c r="A140" s="15"/>
      <c r="B140" s="15"/>
      <c r="C140" s="46"/>
      <c r="D140" s="14"/>
      <c r="E140" s="14" t="str">
        <f>IFERROR(VLOOKUP($D140,'2. Provider Details'!$A:$H,2,FALSE),"Select Supplier")</f>
        <v>Select Supplier</v>
      </c>
      <c r="F140" s="17" t="str">
        <f>IFERROR(VLOOKUP($D140,'2. Provider Details'!$A:$H,6,FALSE),"Select Supplier")</f>
        <v>Select Supplier</v>
      </c>
      <c r="G140" s="14"/>
      <c r="H140" s="17"/>
      <c r="I140" s="17"/>
      <c r="J140" s="17" t="str">
        <f>IFERROR(VLOOKUP($D140,'2. Provider Details'!$A:$H,7,FALSE),"Select Supplier")</f>
        <v>Select Supplier</v>
      </c>
      <c r="K140" s="47"/>
      <c r="L140" s="15"/>
      <c r="M140" s="15" t="e">
        <f>+#REF!</f>
        <v>#REF!</v>
      </c>
      <c r="N140" s="15" t="e">
        <f>+#REF!</f>
        <v>#REF!</v>
      </c>
      <c r="O140" s="18"/>
    </row>
    <row r="141" spans="1:15" s="26" customFormat="1" ht="15" hidden="1" customHeight="1" x14ac:dyDescent="0.2">
      <c r="A141" s="15"/>
      <c r="B141" s="15"/>
      <c r="C141" s="46"/>
      <c r="D141" s="14"/>
      <c r="E141" s="14" t="str">
        <f>IFERROR(VLOOKUP($D141,'2. Provider Details'!$A:$H,2,FALSE),"Select Supplier")</f>
        <v>Select Supplier</v>
      </c>
      <c r="F141" s="17" t="str">
        <f>IFERROR(VLOOKUP($D141,'2. Provider Details'!$A:$H,6,FALSE),"Select Supplier")</f>
        <v>Select Supplier</v>
      </c>
      <c r="G141" s="14"/>
      <c r="H141" s="17"/>
      <c r="I141" s="17"/>
      <c r="J141" s="17" t="str">
        <f>IFERROR(VLOOKUP($D141,'2. Provider Details'!$A:$H,7,FALSE),"Select Supplier")</f>
        <v>Select Supplier</v>
      </c>
      <c r="K141" s="47"/>
      <c r="L141" s="15"/>
      <c r="M141" s="15" t="e">
        <f>+#REF!</f>
        <v>#REF!</v>
      </c>
      <c r="N141" s="15" t="e">
        <f>+#REF!</f>
        <v>#REF!</v>
      </c>
      <c r="O141" s="17" t="s">
        <v>44</v>
      </c>
    </row>
    <row r="142" spans="1:15" s="26" customFormat="1" ht="105.75" hidden="1" customHeight="1" x14ac:dyDescent="0.2">
      <c r="A142" s="15"/>
      <c r="B142" s="15"/>
      <c r="C142" s="46"/>
      <c r="D142" s="14"/>
      <c r="E142" s="14" t="str">
        <f>IFERROR(VLOOKUP($D142,'2. Provider Details'!$A:$H,2,FALSE),"Select Supplier")</f>
        <v>Select Supplier</v>
      </c>
      <c r="F142" s="17" t="str">
        <f>IFERROR(VLOOKUP($D142,'2. Provider Details'!$A:$H,6,FALSE),"Select Supplier")</f>
        <v>Select Supplier</v>
      </c>
      <c r="G142" s="14"/>
      <c r="H142" s="17"/>
      <c r="I142" s="17"/>
      <c r="J142" s="17" t="str">
        <f>IFERROR(VLOOKUP($D142,'2. Provider Details'!$A:$H,7,FALSE),"Select Supplier")</f>
        <v>Select Supplier</v>
      </c>
      <c r="K142" s="47"/>
      <c r="L142" s="15"/>
      <c r="M142" s="15" t="e">
        <f>+#REF!</f>
        <v>#REF!</v>
      </c>
      <c r="N142" s="15" t="e">
        <f>+#REF!</f>
        <v>#REF!</v>
      </c>
      <c r="O142" s="18"/>
    </row>
    <row r="143" spans="1:15" s="26" customFormat="1" ht="105.75" hidden="1" customHeight="1" x14ac:dyDescent="0.2">
      <c r="A143" s="29">
        <v>43553</v>
      </c>
      <c r="B143" s="29"/>
      <c r="C143" s="38">
        <v>12006</v>
      </c>
      <c r="D143" s="28" t="s">
        <v>80</v>
      </c>
      <c r="E143" s="28" t="str">
        <f>IFERROR(VLOOKUP($D143,'2. Provider Details'!$A:$H,2,FALSE),"Select Supplier")</f>
        <v>11 Ferndell Close 
Cannock 
Staffs 
WS11 1HR</v>
      </c>
      <c r="F143" s="31" t="str">
        <f>IFERROR(VLOOKUP($D143,'2. Provider Details'!$A:$H,6,FALSE),"Select Supplier")</f>
        <v>N/A</v>
      </c>
      <c r="G143" s="28" t="s">
        <v>24</v>
      </c>
      <c r="H143" s="31" t="s">
        <v>13</v>
      </c>
      <c r="I143" s="31" t="s">
        <v>13</v>
      </c>
      <c r="J143" s="31" t="str">
        <f>IFERROR(VLOOKUP($D143,'2. Provider Details'!$A:$H,7,FALSE),"Select Supplier")</f>
        <v>Yes</v>
      </c>
      <c r="K143" s="41">
        <v>3</v>
      </c>
      <c r="L143" s="29">
        <v>43552</v>
      </c>
      <c r="M143" s="29" t="e">
        <f>+#REF!</f>
        <v>#REF!</v>
      </c>
      <c r="N143" s="29" t="e">
        <f>+#REF!</f>
        <v>#REF!</v>
      </c>
      <c r="O143" s="40" t="s">
        <v>12</v>
      </c>
    </row>
    <row r="144" spans="1:15" s="26" customFormat="1" ht="90" hidden="1" customHeight="1" x14ac:dyDescent="0.2">
      <c r="A144" s="29">
        <v>43544</v>
      </c>
      <c r="B144" s="29">
        <v>43544</v>
      </c>
      <c r="C144" s="38">
        <v>4420</v>
      </c>
      <c r="D144" s="28" t="s">
        <v>90</v>
      </c>
      <c r="E144" s="28" t="str">
        <f>IFERROR(VLOOKUP($D144,'2. Provider Details'!$A:$H,2,FALSE),"Select Supplier")</f>
        <v>Dean Row Court  
Summerfields Village Centre 
Dean Row Road  
Wilmslow 
SK9 2TB</v>
      </c>
      <c r="F144" s="31">
        <f>IFERROR(VLOOKUP($D144,'2. Provider Details'!$A:$H,6,FALSE),"Select Supplier")</f>
        <v>235030744</v>
      </c>
      <c r="G144" s="28" t="s">
        <v>23</v>
      </c>
      <c r="H144" s="31" t="s">
        <v>13</v>
      </c>
      <c r="I144" s="31" t="s">
        <v>13</v>
      </c>
      <c r="J144" s="31" t="str">
        <f>IFERROR(VLOOKUP($D144,'2. Provider Details'!$A:$H,7,FALSE),"Select Supplier")</f>
        <v>Yes</v>
      </c>
      <c r="K144" s="41">
        <v>1</v>
      </c>
      <c r="L144" s="29">
        <v>43544</v>
      </c>
      <c r="M144" s="29" t="e">
        <f>+#REF!</f>
        <v>#REF!</v>
      </c>
      <c r="N144" s="29" t="e">
        <f>+#REF!</f>
        <v>#REF!</v>
      </c>
      <c r="O144" s="40" t="s">
        <v>12</v>
      </c>
    </row>
    <row r="145" spans="1:15" s="26" customFormat="1" ht="15" hidden="1" customHeight="1" x14ac:dyDescent="0.2">
      <c r="A145" s="15"/>
      <c r="B145" s="15"/>
      <c r="C145" s="46"/>
      <c r="D145" s="14"/>
      <c r="E145" s="14" t="str">
        <f>IFERROR(VLOOKUP($D145,'2. Provider Details'!$A:$H,2,FALSE),"Select Supplier")</f>
        <v>Select Supplier</v>
      </c>
      <c r="F145" s="17" t="str">
        <f>IFERROR(VLOOKUP($D145,'2. Provider Details'!$A:$H,6,FALSE),"Select Supplier")</f>
        <v>Select Supplier</v>
      </c>
      <c r="G145" s="14"/>
      <c r="H145" s="17"/>
      <c r="I145" s="17"/>
      <c r="J145" s="17" t="str">
        <f>IFERROR(VLOOKUP($D145,'2. Provider Details'!$A:$H,7,FALSE),"Select Supplier")</f>
        <v>Select Supplier</v>
      </c>
      <c r="K145" s="47"/>
      <c r="L145" s="15"/>
      <c r="M145" s="15" t="e">
        <f>+#REF!</f>
        <v>#REF!</v>
      </c>
      <c r="N145" s="15" t="e">
        <f>+#REF!</f>
        <v>#REF!</v>
      </c>
      <c r="O145" s="17" t="s">
        <v>44</v>
      </c>
    </row>
    <row r="146" spans="1:15" s="26" customFormat="1" ht="15" hidden="1" customHeight="1" x14ac:dyDescent="0.2">
      <c r="A146" s="15"/>
      <c r="B146" s="15"/>
      <c r="C146" s="46"/>
      <c r="D146" s="14"/>
      <c r="E146" s="14" t="str">
        <f>IFERROR(VLOOKUP($D146,'2. Provider Details'!$A:$H,2,FALSE),"Select Supplier")</f>
        <v>Select Supplier</v>
      </c>
      <c r="F146" s="17" t="str">
        <f>IFERROR(VLOOKUP($D146,'2. Provider Details'!$A:$H,6,FALSE),"Select Supplier")</f>
        <v>Select Supplier</v>
      </c>
      <c r="G146" s="14"/>
      <c r="H146" s="17"/>
      <c r="I146" s="17"/>
      <c r="J146" s="17" t="str">
        <f>IFERROR(VLOOKUP($D146,'2. Provider Details'!$A:$H,7,FALSE),"Select Supplier")</f>
        <v>Select Supplier</v>
      </c>
      <c r="K146" s="47"/>
      <c r="L146" s="15"/>
      <c r="M146" s="15" t="e">
        <f>+#REF!</f>
        <v>#REF!</v>
      </c>
      <c r="N146" s="15" t="e">
        <f>+#REF!</f>
        <v>#REF!</v>
      </c>
      <c r="O146" s="18"/>
    </row>
    <row r="147" spans="1:15" s="26" customFormat="1" ht="15" hidden="1" customHeight="1" x14ac:dyDescent="0.2">
      <c r="A147" s="15"/>
      <c r="B147" s="15"/>
      <c r="C147" s="46"/>
      <c r="D147" s="14"/>
      <c r="E147" s="14" t="str">
        <f>IFERROR(VLOOKUP($D147,'2. Provider Details'!$A:$H,2,FALSE),"Select Supplier")</f>
        <v>Select Supplier</v>
      </c>
      <c r="F147" s="17" t="str">
        <f>IFERROR(VLOOKUP($D147,'2. Provider Details'!$A:$H,6,FALSE),"Select Supplier")</f>
        <v>Select Supplier</v>
      </c>
      <c r="G147" s="14"/>
      <c r="H147" s="17"/>
      <c r="I147" s="17"/>
      <c r="J147" s="17" t="str">
        <f>IFERROR(VLOOKUP($D147,'2. Provider Details'!$A:$H,7,FALSE),"Select Supplier")</f>
        <v>Select Supplier</v>
      </c>
      <c r="K147" s="47"/>
      <c r="L147" s="15"/>
      <c r="M147" s="15" t="e">
        <f>+#REF!</f>
        <v>#REF!</v>
      </c>
      <c r="N147" s="15" t="e">
        <f>+#REF!</f>
        <v>#REF!</v>
      </c>
      <c r="O147" s="18"/>
    </row>
    <row r="148" spans="1:15" s="26" customFormat="1" ht="90" hidden="1" customHeight="1" x14ac:dyDescent="0.2">
      <c r="A148" s="30" t="s">
        <v>174</v>
      </c>
      <c r="B148" s="29"/>
      <c r="C148" s="38">
        <v>26000</v>
      </c>
      <c r="D148" s="28" t="s">
        <v>90</v>
      </c>
      <c r="E148" s="28" t="str">
        <f>IFERROR(VLOOKUP($D148,'2. Provider Details'!$A:$H,2,FALSE),"Select Supplier")</f>
        <v>Dean Row Court  
Summerfields Village Centre 
Dean Row Road  
Wilmslow 
SK9 2TB</v>
      </c>
      <c r="F148" s="31">
        <f>IFERROR(VLOOKUP($D148,'2. Provider Details'!$A:$H,6,FALSE),"Select Supplier")</f>
        <v>235030744</v>
      </c>
      <c r="G148" s="28" t="s">
        <v>24</v>
      </c>
      <c r="H148" s="31" t="s">
        <v>109</v>
      </c>
      <c r="I148" s="31" t="s">
        <v>109</v>
      </c>
      <c r="J148" s="31" t="str">
        <f>IFERROR(VLOOKUP($D148,'2. Provider Details'!$A:$H,7,FALSE),"Select Supplier")</f>
        <v>Yes</v>
      </c>
      <c r="K148" s="41">
        <v>2</v>
      </c>
      <c r="L148" s="29">
        <v>43553</v>
      </c>
      <c r="M148" s="29" t="e">
        <f>+#REF!</f>
        <v>#REF!</v>
      </c>
      <c r="N148" s="29" t="e">
        <f>+#REF!</f>
        <v>#REF!</v>
      </c>
      <c r="O148" s="40" t="s">
        <v>44</v>
      </c>
    </row>
    <row r="149" spans="1:15" s="26" customFormat="1" ht="15" hidden="1" customHeight="1" x14ac:dyDescent="0.2">
      <c r="A149" s="15"/>
      <c r="B149" s="15"/>
      <c r="C149" s="46"/>
      <c r="D149" s="14"/>
      <c r="E149" s="14" t="str">
        <f>IFERROR(VLOOKUP($D149,'2. Provider Details'!$A:$H,2,FALSE),"Select Supplier")</f>
        <v>Select Supplier</v>
      </c>
      <c r="F149" s="17" t="str">
        <f>IFERROR(VLOOKUP($D149,'2. Provider Details'!$A:$H,6,FALSE),"Select Supplier")</f>
        <v>Select Supplier</v>
      </c>
      <c r="G149" s="14"/>
      <c r="H149" s="17"/>
      <c r="I149" s="17"/>
      <c r="J149" s="17" t="str">
        <f>IFERROR(VLOOKUP($D149,'2. Provider Details'!$A:$H,7,FALSE),"Select Supplier")</f>
        <v>Select Supplier</v>
      </c>
      <c r="K149" s="47"/>
      <c r="L149" s="15"/>
      <c r="M149" s="15" t="e">
        <f>+#REF!</f>
        <v>#REF!</v>
      </c>
      <c r="N149" s="15" t="e">
        <f>+#REF!</f>
        <v>#REF!</v>
      </c>
      <c r="O149" s="17" t="s">
        <v>44</v>
      </c>
    </row>
    <row r="150" spans="1:15" s="26" customFormat="1" ht="90" hidden="1" customHeight="1" x14ac:dyDescent="0.2">
      <c r="A150" s="29">
        <v>43559</v>
      </c>
      <c r="B150" s="29">
        <v>43559</v>
      </c>
      <c r="C150" s="38">
        <v>2080</v>
      </c>
      <c r="D150" s="28" t="s">
        <v>90</v>
      </c>
      <c r="E150" s="28" t="str">
        <f>IFERROR(VLOOKUP($D150,'2. Provider Details'!$A:$H,2,FALSE),"Select Supplier")</f>
        <v>Dean Row Court  
Summerfields Village Centre 
Dean Row Road  
Wilmslow 
SK9 2TB</v>
      </c>
      <c r="F150" s="31">
        <f>IFERROR(VLOOKUP($D150,'2. Provider Details'!$A:$H,6,FALSE),"Select Supplier")</f>
        <v>235030744</v>
      </c>
      <c r="G150" s="28" t="s">
        <v>24</v>
      </c>
      <c r="H150" s="31" t="s">
        <v>109</v>
      </c>
      <c r="I150" s="31" t="s">
        <v>109</v>
      </c>
      <c r="J150" s="31" t="str">
        <f>IFERROR(VLOOKUP($D150,'2. Provider Details'!$A:$H,7,FALSE),"Select Supplier")</f>
        <v>Yes</v>
      </c>
      <c r="K150" s="41">
        <v>1</v>
      </c>
      <c r="L150" s="29">
        <v>43559</v>
      </c>
      <c r="M150" s="29">
        <v>43563</v>
      </c>
      <c r="N150" s="29" t="e">
        <f>+#REF!</f>
        <v>#REF!</v>
      </c>
      <c r="O150" s="40" t="s">
        <v>12</v>
      </c>
    </row>
    <row r="151" spans="1:15" s="26" customFormat="1" ht="105.75" hidden="1" customHeight="1" x14ac:dyDescent="0.2">
      <c r="A151" s="15"/>
      <c r="B151" s="15"/>
      <c r="C151" s="46"/>
      <c r="D151" s="14"/>
      <c r="E151" s="14" t="str">
        <f>IFERROR(VLOOKUP($D151,'2. Provider Details'!$A:$H,2,FALSE),"Select Supplier")</f>
        <v>Select Supplier</v>
      </c>
      <c r="F151" s="17" t="str">
        <f>IFERROR(VLOOKUP($D151,'2. Provider Details'!$A:$H,6,FALSE),"Select Supplier")</f>
        <v>Select Supplier</v>
      </c>
      <c r="G151" s="14"/>
      <c r="H151" s="17"/>
      <c r="I151" s="17"/>
      <c r="J151" s="17" t="str">
        <f>IFERROR(VLOOKUP($D151,'2. Provider Details'!$A:$H,7,FALSE),"Select Supplier")</f>
        <v>Select Supplier</v>
      </c>
      <c r="K151" s="47"/>
      <c r="L151" s="15"/>
      <c r="M151" s="15" t="e">
        <f>+#REF!</f>
        <v>#REF!</v>
      </c>
      <c r="N151" s="15" t="e">
        <f>+#REF!</f>
        <v>#REF!</v>
      </c>
      <c r="O151" s="18"/>
    </row>
    <row r="152" spans="1:15" s="26" customFormat="1" ht="105.75" hidden="1" customHeight="1" x14ac:dyDescent="0.2">
      <c r="A152" s="15"/>
      <c r="B152" s="15"/>
      <c r="C152" s="46"/>
      <c r="D152" s="14"/>
      <c r="E152" s="14" t="str">
        <f>IFERROR(VLOOKUP($D152,'2. Provider Details'!$A:$H,2,FALSE),"Select Supplier")</f>
        <v>Select Supplier</v>
      </c>
      <c r="F152" s="17" t="str">
        <f>IFERROR(VLOOKUP($D152,'2. Provider Details'!$A:$H,6,FALSE),"Select Supplier")</f>
        <v>Select Supplier</v>
      </c>
      <c r="G152" s="14"/>
      <c r="H152" s="17"/>
      <c r="I152" s="17"/>
      <c r="J152" s="17" t="str">
        <f>IFERROR(VLOOKUP($D152,'2. Provider Details'!$A:$H,7,FALSE),"Select Supplier")</f>
        <v>Select Supplier</v>
      </c>
      <c r="K152" s="47"/>
      <c r="L152" s="15"/>
      <c r="M152" s="15" t="e">
        <f>+#REF!</f>
        <v>#REF!</v>
      </c>
      <c r="N152" s="15" t="e">
        <f>+#REF!</f>
        <v>#REF!</v>
      </c>
      <c r="O152" s="17" t="s">
        <v>44</v>
      </c>
    </row>
    <row r="153" spans="1:15" s="26" customFormat="1" ht="105.75" hidden="1" customHeight="1" x14ac:dyDescent="0.2">
      <c r="A153" s="15"/>
      <c r="B153" s="15"/>
      <c r="C153" s="46"/>
      <c r="D153" s="14"/>
      <c r="E153" s="14" t="str">
        <f>IFERROR(VLOOKUP($D153,'2. Provider Details'!$A:$H,2,FALSE),"Select Supplier")</f>
        <v>Select Supplier</v>
      </c>
      <c r="F153" s="17" t="str">
        <f>IFERROR(VLOOKUP($D153,'2. Provider Details'!$A:$H,6,FALSE),"Select Supplier")</f>
        <v>Select Supplier</v>
      </c>
      <c r="G153" s="14"/>
      <c r="H153" s="17"/>
      <c r="I153" s="17"/>
      <c r="J153" s="17" t="str">
        <f>IFERROR(VLOOKUP($D153,'2. Provider Details'!$A:$H,7,FALSE),"Select Supplier")</f>
        <v>Select Supplier</v>
      </c>
      <c r="K153" s="47"/>
      <c r="L153" s="15"/>
      <c r="M153" s="15" t="e">
        <f>+#REF!</f>
        <v>#REF!</v>
      </c>
      <c r="N153" s="15" t="e">
        <f>+#REF!</f>
        <v>#REF!</v>
      </c>
      <c r="O153" s="18"/>
    </row>
    <row r="154" spans="1:15" s="26" customFormat="1" ht="105.75" hidden="1" customHeight="1" x14ac:dyDescent="0.2">
      <c r="A154" s="29">
        <v>43564</v>
      </c>
      <c r="B154" s="29">
        <v>43564</v>
      </c>
      <c r="C154" s="38">
        <v>7670</v>
      </c>
      <c r="D154" s="28" t="s">
        <v>90</v>
      </c>
      <c r="E154" s="28" t="str">
        <f>IFERROR(VLOOKUP($D154,'2. Provider Details'!$A:$H,2,FALSE),"Select Supplier")</f>
        <v>Dean Row Court  
Summerfields Village Centre 
Dean Row Road  
Wilmslow 
SK9 2TB</v>
      </c>
      <c r="F154" s="31">
        <f>IFERROR(VLOOKUP($D154,'2. Provider Details'!$A:$H,6,FALSE),"Select Supplier")</f>
        <v>235030744</v>
      </c>
      <c r="G154" s="28" t="s">
        <v>24</v>
      </c>
      <c r="H154" s="31" t="s">
        <v>109</v>
      </c>
      <c r="I154" s="31" t="s">
        <v>109</v>
      </c>
      <c r="J154" s="31" t="str">
        <f>IFERROR(VLOOKUP($D154,'2. Provider Details'!$A:$H,7,FALSE),"Select Supplier")</f>
        <v>Yes</v>
      </c>
      <c r="K154" s="41">
        <v>1</v>
      </c>
      <c r="L154" s="29">
        <v>43559</v>
      </c>
      <c r="M154" s="29" t="e">
        <f>+#REF!</f>
        <v>#REF!</v>
      </c>
      <c r="N154" s="29" t="e">
        <f>+#REF!</f>
        <v>#REF!</v>
      </c>
      <c r="O154" s="40" t="s">
        <v>12</v>
      </c>
    </row>
    <row r="155" spans="1:15" s="26" customFormat="1" ht="105.75" hidden="1" customHeight="1" x14ac:dyDescent="0.2">
      <c r="A155" s="15"/>
      <c r="B155" s="15"/>
      <c r="C155" s="46"/>
      <c r="D155" s="14"/>
      <c r="E155" s="14" t="str">
        <f>IFERROR(VLOOKUP($D155,'2. Provider Details'!$A:$H,2,FALSE),"Select Supplier")</f>
        <v>Select Supplier</v>
      </c>
      <c r="F155" s="17" t="str">
        <f>IFERROR(VLOOKUP($D155,'2. Provider Details'!$A:$H,6,FALSE),"Select Supplier")</f>
        <v>Select Supplier</v>
      </c>
      <c r="G155" s="14"/>
      <c r="H155" s="17"/>
      <c r="I155" s="17"/>
      <c r="J155" s="17" t="str">
        <f>IFERROR(VLOOKUP($D155,'2. Provider Details'!$A:$H,7,FALSE),"Select Supplier")</f>
        <v>Select Supplier</v>
      </c>
      <c r="K155" s="47">
        <v>0</v>
      </c>
      <c r="L155" s="15"/>
      <c r="M155" s="15" t="e">
        <f>+#REF!</f>
        <v>#REF!</v>
      </c>
      <c r="N155" s="15" t="e">
        <f>+#REF!</f>
        <v>#REF!</v>
      </c>
      <c r="O155" s="17" t="s">
        <v>44</v>
      </c>
    </row>
    <row r="156" spans="1:15" s="26" customFormat="1" ht="105.75" hidden="1" customHeight="1" x14ac:dyDescent="0.2">
      <c r="A156" s="15"/>
      <c r="B156" s="15"/>
      <c r="C156" s="46"/>
      <c r="D156" s="14"/>
      <c r="E156" s="14" t="str">
        <f>IFERROR(VLOOKUP($D156,'2. Provider Details'!$A:$H,2,FALSE),"Select Supplier")</f>
        <v>Select Supplier</v>
      </c>
      <c r="F156" s="17" t="str">
        <f>IFERROR(VLOOKUP($D156,'2. Provider Details'!$A:$H,6,FALSE),"Select Supplier")</f>
        <v>Select Supplier</v>
      </c>
      <c r="G156" s="14"/>
      <c r="H156" s="17"/>
      <c r="I156" s="17"/>
      <c r="J156" s="17" t="str">
        <f>IFERROR(VLOOKUP($D156,'2. Provider Details'!$A:$H,7,FALSE),"Select Supplier")</f>
        <v>Select Supplier</v>
      </c>
      <c r="K156" s="47"/>
      <c r="L156" s="15"/>
      <c r="M156" s="15" t="e">
        <f>+#REF!</f>
        <v>#REF!</v>
      </c>
      <c r="N156" s="15" t="e">
        <f>+#REF!</f>
        <v>#REF!</v>
      </c>
      <c r="O156" s="18"/>
    </row>
    <row r="157" spans="1:15" s="26" customFormat="1" ht="15" hidden="1" customHeight="1" x14ac:dyDescent="0.2">
      <c r="A157" s="15"/>
      <c r="B157" s="15"/>
      <c r="C157" s="46"/>
      <c r="D157" s="14"/>
      <c r="E157" s="14" t="str">
        <f>IFERROR(VLOOKUP($D157,'2. Provider Details'!$A:$H,2,FALSE),"Select Supplier")</f>
        <v>Select Supplier</v>
      </c>
      <c r="F157" s="17" t="str">
        <f>IFERROR(VLOOKUP($D157,'2. Provider Details'!$A:$H,6,FALSE),"Select Supplier")</f>
        <v>Select Supplier</v>
      </c>
      <c r="G157" s="14"/>
      <c r="H157" s="17"/>
      <c r="I157" s="17"/>
      <c r="J157" s="17" t="str">
        <f>IFERROR(VLOOKUP($D157,'2. Provider Details'!$A:$H,7,FALSE),"Select Supplier")</f>
        <v>Select Supplier</v>
      </c>
      <c r="K157" s="47"/>
      <c r="L157" s="15"/>
      <c r="M157" s="15" t="e">
        <f>+#REF!</f>
        <v>#REF!</v>
      </c>
      <c r="N157" s="15" t="e">
        <f>+#REF!</f>
        <v>#REF!</v>
      </c>
      <c r="O157" s="18"/>
    </row>
    <row r="158" spans="1:15" s="26" customFormat="1" ht="75" hidden="1" customHeight="1" x14ac:dyDescent="0.2">
      <c r="A158" s="29">
        <v>43553</v>
      </c>
      <c r="B158" s="37" t="s">
        <v>165</v>
      </c>
      <c r="C158" s="38">
        <v>1800</v>
      </c>
      <c r="D158" s="28" t="s">
        <v>159</v>
      </c>
      <c r="E158" s="28" t="str">
        <f>IFERROR(VLOOKUP($D158,'2. Provider Details'!$A:$H,2,FALSE),"Select Supplier")</f>
        <v>Pirelli Stadium
Princess Way
Burton on Trent
Staffordshire
DE13 0AR</v>
      </c>
      <c r="F158" s="31">
        <f>IFERROR(VLOOKUP($D158,'2. Provider Details'!$A:$H,6,FALSE),"Select Supplier")</f>
        <v>217283061</v>
      </c>
      <c r="G158" s="28" t="s">
        <v>23</v>
      </c>
      <c r="H158" s="31" t="s">
        <v>13</v>
      </c>
      <c r="I158" s="31" t="s">
        <v>13</v>
      </c>
      <c r="J158" s="31" t="str">
        <f>IFERROR(VLOOKUP($D158,'2. Provider Details'!$A:$H,7,FALSE),"Select Supplier")</f>
        <v>Yes</v>
      </c>
      <c r="K158" s="41">
        <v>1</v>
      </c>
      <c r="L158" s="29">
        <v>43553</v>
      </c>
      <c r="M158" s="29" t="e">
        <f>+#REF!</f>
        <v>#REF!</v>
      </c>
      <c r="N158" s="29" t="e">
        <f>+#REF!</f>
        <v>#REF!</v>
      </c>
      <c r="O158" s="40" t="s">
        <v>44</v>
      </c>
    </row>
    <row r="159" spans="1:15" s="26" customFormat="1" ht="126.75" hidden="1" customHeight="1" x14ac:dyDescent="0.2">
      <c r="A159" s="15"/>
      <c r="B159" s="15"/>
      <c r="C159" s="46"/>
      <c r="D159" s="14"/>
      <c r="E159" s="14" t="str">
        <f>IFERROR(VLOOKUP($D159,'2. Provider Details'!$A:$H,2,FALSE),"Select Supplier")</f>
        <v>Select Supplier</v>
      </c>
      <c r="F159" s="17" t="str">
        <f>IFERROR(VLOOKUP($D159,'2. Provider Details'!$A:$H,6,FALSE),"Select Supplier")</f>
        <v>Select Supplier</v>
      </c>
      <c r="G159" s="14"/>
      <c r="H159" s="17"/>
      <c r="I159" s="17"/>
      <c r="J159" s="17" t="str">
        <f>IFERROR(VLOOKUP($D159,'2. Provider Details'!$A:$H,7,FALSE),"Select Supplier")</f>
        <v>Select Supplier</v>
      </c>
      <c r="K159" s="47"/>
      <c r="L159" s="15"/>
      <c r="M159" s="15" t="e">
        <f>+#REF!</f>
        <v>#REF!</v>
      </c>
      <c r="N159" s="15" t="e">
        <f>+#REF!</f>
        <v>#REF!</v>
      </c>
      <c r="O159" s="17" t="s">
        <v>44</v>
      </c>
    </row>
    <row r="160" spans="1:15" s="26" customFormat="1" ht="60" hidden="1" customHeight="1" x14ac:dyDescent="0.2">
      <c r="A160" s="30" t="s">
        <v>170</v>
      </c>
      <c r="B160" s="29">
        <v>43580</v>
      </c>
      <c r="C160" s="33">
        <v>720</v>
      </c>
      <c r="D160" s="28" t="s">
        <v>132</v>
      </c>
      <c r="E160" s="28" t="str">
        <f>IFERROR(VLOOKUP($D160,'2. Provider Details'!$A:$H,2,FALSE),"Select Supplier")</f>
        <v>1 Greenvale Close  
Burton on Trent  
Staffordshire  
DE15 9HJ</v>
      </c>
      <c r="F160" s="31" t="str">
        <f>IFERROR(VLOOKUP($D160,'2. Provider Details'!$A:$H,6,FALSE),"Select Supplier")</f>
        <v>N/A</v>
      </c>
      <c r="G160" s="28" t="s">
        <v>25</v>
      </c>
      <c r="H160" s="31" t="s">
        <v>13</v>
      </c>
      <c r="I160" s="31" t="s">
        <v>13</v>
      </c>
      <c r="J160" s="31" t="s">
        <v>12</v>
      </c>
      <c r="K160" s="41">
        <v>1</v>
      </c>
      <c r="L160" s="29">
        <v>43560</v>
      </c>
      <c r="M160" s="29" t="e">
        <f>+#REF!</f>
        <v>#REF!</v>
      </c>
      <c r="N160" s="29" t="e">
        <f>+#REF!</f>
        <v>#REF!</v>
      </c>
      <c r="O160" s="40" t="s">
        <v>12</v>
      </c>
    </row>
    <row r="161" spans="1:15" s="26" customFormat="1" ht="60" hidden="1" customHeight="1" x14ac:dyDescent="0.2">
      <c r="A161" s="29">
        <v>43570</v>
      </c>
      <c r="B161" s="37" t="s">
        <v>165</v>
      </c>
      <c r="C161" s="38">
        <v>4524</v>
      </c>
      <c r="D161" s="28" t="s">
        <v>80</v>
      </c>
      <c r="E161" s="28" t="str">
        <f>IFERROR(VLOOKUP($D161,'2. Provider Details'!$A:$H,2,FALSE),"Select Supplier")</f>
        <v>11 Ferndell Close 
Cannock 
Staffs 
WS11 1HR</v>
      </c>
      <c r="F161" s="31" t="str">
        <f>IFERROR(VLOOKUP($D161,'2. Provider Details'!$A:$H,6,FALSE),"Select Supplier")</f>
        <v>N/A</v>
      </c>
      <c r="G161" s="28" t="s">
        <v>24</v>
      </c>
      <c r="H161" s="31" t="s">
        <v>13</v>
      </c>
      <c r="I161" s="31" t="s">
        <v>13</v>
      </c>
      <c r="J161" s="31" t="str">
        <f>IFERROR(VLOOKUP($D161,'2. Provider Details'!$A:$H,7,FALSE),"Select Supplier")</f>
        <v>Yes</v>
      </c>
      <c r="K161" s="41">
        <v>2</v>
      </c>
      <c r="L161" s="29">
        <v>43570</v>
      </c>
      <c r="M161" s="29" t="e">
        <f>+#REF!</f>
        <v>#REF!</v>
      </c>
      <c r="N161" s="29" t="e">
        <f>+#REF!</f>
        <v>#REF!</v>
      </c>
      <c r="O161" s="40" t="s">
        <v>12</v>
      </c>
    </row>
    <row r="162" spans="1:15" s="26" customFormat="1" ht="90" hidden="1" customHeight="1" x14ac:dyDescent="0.2">
      <c r="A162" s="29">
        <v>43570</v>
      </c>
      <c r="B162" s="29">
        <v>43570</v>
      </c>
      <c r="C162" s="33">
        <v>5070</v>
      </c>
      <c r="D162" s="28" t="s">
        <v>90</v>
      </c>
      <c r="E162" s="28" t="str">
        <f>IFERROR(VLOOKUP($D162,'2. Provider Details'!$A:$H,2,FALSE),"Select Supplier")</f>
        <v>Dean Row Court  
Summerfields Village Centre 
Dean Row Road  
Wilmslow 
SK9 2TB</v>
      </c>
      <c r="F162" s="31">
        <f>IFERROR(VLOOKUP($D162,'2. Provider Details'!$A:$H,6,FALSE),"Select Supplier")</f>
        <v>235030744</v>
      </c>
      <c r="G162" s="28" t="s">
        <v>24</v>
      </c>
      <c r="H162" s="31" t="s">
        <v>13</v>
      </c>
      <c r="I162" s="31" t="s">
        <v>13</v>
      </c>
      <c r="J162" s="31" t="str">
        <f>IFERROR(VLOOKUP($D162,'2. Provider Details'!$A:$H,7,FALSE),"Select Supplier")</f>
        <v>Yes</v>
      </c>
      <c r="K162" s="41">
        <v>1</v>
      </c>
      <c r="L162" s="29">
        <v>43570</v>
      </c>
      <c r="M162" s="29" t="e">
        <f>+#REF!</f>
        <v>#REF!</v>
      </c>
      <c r="N162" s="29" t="e">
        <f>+#REF!</f>
        <v>#REF!</v>
      </c>
      <c r="O162" s="40" t="s">
        <v>12</v>
      </c>
    </row>
    <row r="163" spans="1:15" s="26" customFormat="1" ht="15" hidden="1" customHeight="1" x14ac:dyDescent="0.2">
      <c r="A163" s="15"/>
      <c r="B163" s="15"/>
      <c r="C163" s="46"/>
      <c r="D163" s="14"/>
      <c r="E163" s="14"/>
      <c r="F163" s="17"/>
      <c r="G163" s="14"/>
      <c r="H163" s="17"/>
      <c r="I163" s="17"/>
      <c r="J163" s="17"/>
      <c r="K163" s="47"/>
      <c r="L163" s="15"/>
      <c r="M163" s="15"/>
      <c r="N163" s="15"/>
      <c r="O163" s="17" t="s">
        <v>44</v>
      </c>
    </row>
    <row r="164" spans="1:15" s="26" customFormat="1" ht="15" hidden="1" customHeight="1" x14ac:dyDescent="0.2">
      <c r="A164" s="15"/>
      <c r="B164" s="15"/>
      <c r="C164" s="46"/>
      <c r="D164" s="14"/>
      <c r="E164" s="14" t="str">
        <f>IFERROR(VLOOKUP($D164,'2. Provider Details'!$A:$H,2,FALSE),"Select Supplier")</f>
        <v>Select Supplier</v>
      </c>
      <c r="F164" s="17" t="str">
        <f>IFERROR(VLOOKUP($D164,'2. Provider Details'!$A:$H,6,FALSE),"Select Supplier")</f>
        <v>Select Supplier</v>
      </c>
      <c r="G164" s="14"/>
      <c r="H164" s="17"/>
      <c r="I164" s="17"/>
      <c r="J164" s="17" t="str">
        <f>IFERROR(VLOOKUP($D164,'2. Provider Details'!$A:$H,7,FALSE),"Select Supplier")</f>
        <v>Select Supplier</v>
      </c>
      <c r="K164" s="47"/>
      <c r="L164" s="15"/>
      <c r="M164" s="15" t="e">
        <f>+#REF!</f>
        <v>#REF!</v>
      </c>
      <c r="N164" s="15" t="e">
        <f>+#REF!</f>
        <v>#REF!</v>
      </c>
      <c r="O164" s="17" t="s">
        <v>44</v>
      </c>
    </row>
    <row r="165" spans="1:15" s="26" customFormat="1" ht="60" hidden="1" customHeight="1" x14ac:dyDescent="0.2">
      <c r="A165" s="29">
        <v>43566</v>
      </c>
      <c r="B165" s="29">
        <v>43605</v>
      </c>
      <c r="C165" s="33">
        <v>379498.5</v>
      </c>
      <c r="D165" s="28" t="s">
        <v>83</v>
      </c>
      <c r="E165" s="28" t="str">
        <f>IFERROR(VLOOKUP($D165,'2. Provider Details'!$A:$H,2,FALSE),"Select Supplier")</f>
        <v>Westwood Manor 
Mill Lane  
Wetley Rocks 
ST9 0BX</v>
      </c>
      <c r="F165" s="31">
        <f>IFERROR(VLOOKUP($D165,'2. Provider Details'!$A:$H,6,FALSE),"Select Supplier")</f>
        <v>220709030</v>
      </c>
      <c r="G165" s="28" t="s">
        <v>25</v>
      </c>
      <c r="H165" s="31" t="s">
        <v>13</v>
      </c>
      <c r="I165" s="31" t="s">
        <v>13</v>
      </c>
      <c r="J165" s="31" t="str">
        <f>IFERROR(VLOOKUP($D165,'2. Provider Details'!$A:$H,7,FALSE),"Select Supplier")</f>
        <v>Yes</v>
      </c>
      <c r="K165" s="41">
        <v>2</v>
      </c>
      <c r="L165" s="29">
        <v>43564</v>
      </c>
      <c r="M165" s="29" t="e">
        <f>+#REF!</f>
        <v>#REF!</v>
      </c>
      <c r="N165" s="29" t="e">
        <f>+#REF!</f>
        <v>#REF!</v>
      </c>
      <c r="O165" s="40" t="s">
        <v>12</v>
      </c>
    </row>
    <row r="166" spans="1:15" s="26" customFormat="1" ht="90" hidden="1" customHeight="1" x14ac:dyDescent="0.2">
      <c r="A166" s="29">
        <v>43592</v>
      </c>
      <c r="B166" s="29">
        <v>43594</v>
      </c>
      <c r="C166" s="33">
        <v>3510</v>
      </c>
      <c r="D166" s="28" t="s">
        <v>90</v>
      </c>
      <c r="E166" s="28" t="str">
        <f>IFERROR(VLOOKUP($D166,'2. Provider Details'!$A:$H,2,FALSE),"Select Supplier")</f>
        <v>Dean Row Court  
Summerfields Village Centre 
Dean Row Road  
Wilmslow 
SK9 2TB</v>
      </c>
      <c r="F166" s="31">
        <f>IFERROR(VLOOKUP($D166,'2. Provider Details'!$A:$H,6,FALSE),"Select Supplier")</f>
        <v>235030744</v>
      </c>
      <c r="G166" s="28" t="s">
        <v>24</v>
      </c>
      <c r="H166" s="31" t="s">
        <v>13</v>
      </c>
      <c r="I166" s="31" t="s">
        <v>13</v>
      </c>
      <c r="J166" s="31" t="str">
        <f>IFERROR(VLOOKUP($D166,'2. Provider Details'!$A:$H,7,FALSE),"Select Supplier")</f>
        <v>Yes</v>
      </c>
      <c r="K166" s="41">
        <v>1</v>
      </c>
      <c r="L166" s="29">
        <v>43592</v>
      </c>
      <c r="M166" s="29" t="e">
        <f>+#REF!</f>
        <v>#REF!</v>
      </c>
      <c r="N166" s="29" t="e">
        <f>+#REF!</f>
        <v>#REF!</v>
      </c>
      <c r="O166" s="40" t="s">
        <v>12</v>
      </c>
    </row>
    <row r="167" spans="1:15" s="26" customFormat="1" ht="15" hidden="1" customHeight="1" x14ac:dyDescent="0.2">
      <c r="A167" s="15"/>
      <c r="B167" s="15"/>
      <c r="C167" s="46"/>
      <c r="D167" s="14"/>
      <c r="E167" s="14" t="str">
        <f>IFERROR(VLOOKUP($D167,'2. Provider Details'!$A:$H,2,FALSE),"Select Supplier")</f>
        <v>Select Supplier</v>
      </c>
      <c r="F167" s="17" t="str">
        <f>IFERROR(VLOOKUP($D167,'2. Provider Details'!$A:$H,6,FALSE),"Select Supplier")</f>
        <v>Select Supplier</v>
      </c>
      <c r="G167" s="14"/>
      <c r="H167" s="17"/>
      <c r="I167" s="17"/>
      <c r="J167" s="17" t="str">
        <f>IFERROR(VLOOKUP($D167,'2. Provider Details'!$A:$H,7,FALSE),"Select Supplier")</f>
        <v>Select Supplier</v>
      </c>
      <c r="K167" s="47"/>
      <c r="L167" s="15"/>
      <c r="M167" s="15" t="e">
        <f>+#REF!</f>
        <v>#REF!</v>
      </c>
      <c r="N167" s="15" t="e">
        <f>+#REF!</f>
        <v>#REF!</v>
      </c>
      <c r="O167" s="17" t="s">
        <v>44</v>
      </c>
    </row>
    <row r="168" spans="1:15" s="26" customFormat="1" ht="90" hidden="1" customHeight="1" x14ac:dyDescent="0.2">
      <c r="A168" s="29">
        <v>43585</v>
      </c>
      <c r="B168" s="29">
        <v>43585</v>
      </c>
      <c r="C168" s="33">
        <v>7020</v>
      </c>
      <c r="D168" s="28" t="s">
        <v>90</v>
      </c>
      <c r="E168" s="28" t="str">
        <f>IFERROR(VLOOKUP($D168,'2. Provider Details'!$A:$H,2,FALSE),"Select Supplier")</f>
        <v>Dean Row Court  
Summerfields Village Centre 
Dean Row Road  
Wilmslow 
SK9 2TB</v>
      </c>
      <c r="F168" s="31">
        <f>IFERROR(VLOOKUP($D168,'2. Provider Details'!$A:$H,6,FALSE),"Select Supplier")</f>
        <v>235030744</v>
      </c>
      <c r="G168" s="28" t="s">
        <v>24</v>
      </c>
      <c r="H168" s="31" t="s">
        <v>13</v>
      </c>
      <c r="I168" s="31" t="s">
        <v>13</v>
      </c>
      <c r="J168" s="31" t="str">
        <f>IFERROR(VLOOKUP($D168,'2. Provider Details'!$A:$H,7,FALSE),"Select Supplier")</f>
        <v>Yes</v>
      </c>
      <c r="K168" s="41">
        <v>1</v>
      </c>
      <c r="L168" s="29">
        <v>43572</v>
      </c>
      <c r="M168" s="29">
        <v>43584</v>
      </c>
      <c r="N168" s="29">
        <v>43665</v>
      </c>
      <c r="O168" s="40" t="s">
        <v>12</v>
      </c>
    </row>
    <row r="169" spans="1:15" s="26" customFormat="1" ht="90" hidden="1" customHeight="1" x14ac:dyDescent="0.2">
      <c r="A169" s="29">
        <v>43572</v>
      </c>
      <c r="B169" s="29">
        <v>43614</v>
      </c>
      <c r="C169" s="33">
        <v>4420</v>
      </c>
      <c r="D169" s="28" t="s">
        <v>90</v>
      </c>
      <c r="E169" s="28" t="str">
        <f>IFERROR(VLOOKUP($D169,'2. Provider Details'!$A:$H,2,FALSE),"Select Supplier")</f>
        <v>Dean Row Court  
Summerfields Village Centre 
Dean Row Road  
Wilmslow 
SK9 2TB</v>
      </c>
      <c r="F169" s="31">
        <f>IFERROR(VLOOKUP($D169,'2. Provider Details'!$A:$H,6,FALSE),"Select Supplier")</f>
        <v>235030744</v>
      </c>
      <c r="G169" s="28" t="s">
        <v>24</v>
      </c>
      <c r="H169" s="31" t="s">
        <v>13</v>
      </c>
      <c r="I169" s="31" t="s">
        <v>13</v>
      </c>
      <c r="J169" s="31" t="str">
        <f>IFERROR(VLOOKUP($D169,'2. Provider Details'!$A:$H,7,FALSE),"Select Supplier")</f>
        <v>Yes</v>
      </c>
      <c r="K169" s="41">
        <v>1</v>
      </c>
      <c r="L169" s="29">
        <v>43572</v>
      </c>
      <c r="M169" s="29" t="e">
        <f>+#REF!</f>
        <v>#REF!</v>
      </c>
      <c r="N169" s="29" t="e">
        <f>+#REF!</f>
        <v>#REF!</v>
      </c>
      <c r="O169" s="40" t="s">
        <v>12</v>
      </c>
    </row>
    <row r="170" spans="1:15" s="26" customFormat="1" ht="15" hidden="1" customHeight="1" x14ac:dyDescent="0.2">
      <c r="A170" s="15"/>
      <c r="B170" s="15"/>
      <c r="C170" s="46"/>
      <c r="D170" s="14"/>
      <c r="E170" s="14" t="str">
        <f>IFERROR(VLOOKUP($D170,'2. Provider Details'!$A:$H,2,FALSE),"Select Supplier")</f>
        <v>Select Supplier</v>
      </c>
      <c r="F170" s="17" t="str">
        <f>IFERROR(VLOOKUP($D170,'2. Provider Details'!$A:$H,6,FALSE),"Select Supplier")</f>
        <v>Select Supplier</v>
      </c>
      <c r="G170" s="14"/>
      <c r="H170" s="17"/>
      <c r="I170" s="17"/>
      <c r="J170" s="17" t="str">
        <f>IFERROR(VLOOKUP($D170,'2. Provider Details'!$A:$H,7,FALSE),"Select Supplier")</f>
        <v>Select Supplier</v>
      </c>
      <c r="K170" s="47"/>
      <c r="L170" s="15"/>
      <c r="M170" s="15" t="e">
        <f>+#REF!</f>
        <v>#REF!</v>
      </c>
      <c r="N170" s="15" t="e">
        <f>+#REF!</f>
        <v>#REF!</v>
      </c>
      <c r="O170" s="18"/>
    </row>
    <row r="171" spans="1:15" s="26" customFormat="1" ht="60" hidden="1" customHeight="1" x14ac:dyDescent="0.2">
      <c r="A171" s="29">
        <v>43613</v>
      </c>
      <c r="B171" s="29">
        <v>43637</v>
      </c>
      <c r="C171" s="33">
        <v>3690</v>
      </c>
      <c r="D171" s="28" t="s">
        <v>151</v>
      </c>
      <c r="E171" s="28" t="str">
        <f>IFERROR(VLOOKUP($D171,'2. Provider Details'!$A:$H,2,FALSE),"Select Supplier")</f>
        <v>2 Ashmore Drive 
Gnosall  
Staffordshire 
ST20 0RP</v>
      </c>
      <c r="F171" s="31" t="str">
        <f>IFERROR(VLOOKUP($D171,'2. Provider Details'!$A:$H,6,FALSE),"Select Supplier")</f>
        <v>N/A</v>
      </c>
      <c r="G171" s="28" t="s">
        <v>24</v>
      </c>
      <c r="H171" s="31" t="s">
        <v>13</v>
      </c>
      <c r="I171" s="31" t="s">
        <v>13</v>
      </c>
      <c r="J171" s="31" t="str">
        <f>IFERROR(VLOOKUP($D171,'2. Provider Details'!$A:$H,7,FALSE),"Select Supplier")</f>
        <v>Yes</v>
      </c>
      <c r="K171" s="41">
        <v>3</v>
      </c>
      <c r="L171" s="29">
        <v>43613</v>
      </c>
      <c r="M171" s="29" t="e">
        <f>+#REF!</f>
        <v>#REF!</v>
      </c>
      <c r="N171" s="29" t="e">
        <f>+#REF!</f>
        <v>#REF!</v>
      </c>
      <c r="O171" s="40" t="s">
        <v>12</v>
      </c>
    </row>
    <row r="172" spans="1:15" s="26" customFormat="1" ht="90" hidden="1" customHeight="1" x14ac:dyDescent="0.2">
      <c r="A172" s="29">
        <v>43592</v>
      </c>
      <c r="B172" s="29">
        <v>43593</v>
      </c>
      <c r="C172" s="33">
        <v>11375</v>
      </c>
      <c r="D172" s="28" t="s">
        <v>90</v>
      </c>
      <c r="E172" s="28" t="str">
        <f>IFERROR(VLOOKUP($D172,'2. Provider Details'!$A:$H,2,FALSE),"Select Supplier")</f>
        <v>Dean Row Court  
Summerfields Village Centre 
Dean Row Road  
Wilmslow 
SK9 2TB</v>
      </c>
      <c r="F172" s="31">
        <f>IFERROR(VLOOKUP($D172,'2. Provider Details'!$A:$H,6,FALSE),"Select Supplier")</f>
        <v>235030744</v>
      </c>
      <c r="G172" s="28" t="s">
        <v>24</v>
      </c>
      <c r="H172" s="31" t="s">
        <v>13</v>
      </c>
      <c r="I172" s="31" t="s">
        <v>13</v>
      </c>
      <c r="J172" s="31" t="str">
        <f>IFERROR(VLOOKUP($D172,'2. Provider Details'!$A:$H,7,FALSE),"Select Supplier")</f>
        <v>Yes</v>
      </c>
      <c r="K172" s="41">
        <v>2</v>
      </c>
      <c r="L172" s="29">
        <v>43587</v>
      </c>
      <c r="M172" s="29" t="e">
        <f>+#REF!</f>
        <v>#REF!</v>
      </c>
      <c r="N172" s="29" t="e">
        <f>+#REF!</f>
        <v>#REF!</v>
      </c>
      <c r="O172" s="40" t="s">
        <v>12</v>
      </c>
    </row>
    <row r="173" spans="1:15" s="26" customFormat="1" ht="15" hidden="1" customHeight="1" x14ac:dyDescent="0.2">
      <c r="A173" s="15"/>
      <c r="B173" s="15"/>
      <c r="C173" s="46"/>
      <c r="D173" s="14"/>
      <c r="E173" s="14" t="str">
        <f>IFERROR(VLOOKUP($D173,'2. Provider Details'!$A:$H,2,FALSE),"Select Supplier")</f>
        <v>Select Supplier</v>
      </c>
      <c r="F173" s="17" t="str">
        <f>IFERROR(VLOOKUP($D173,'2. Provider Details'!$A:$H,6,FALSE),"Select Supplier")</f>
        <v>Select Supplier</v>
      </c>
      <c r="G173" s="14"/>
      <c r="H173" s="17"/>
      <c r="I173" s="17"/>
      <c r="J173" s="17" t="str">
        <f>IFERROR(VLOOKUP($D173,'2. Provider Details'!$A:$H,7,FALSE),"Select Supplier")</f>
        <v>Select Supplier</v>
      </c>
      <c r="K173" s="47"/>
      <c r="L173" s="15"/>
      <c r="M173" s="15" t="e">
        <f>+#REF!</f>
        <v>#REF!</v>
      </c>
      <c r="N173" s="15" t="e">
        <f>+#REF!</f>
        <v>#REF!</v>
      </c>
      <c r="O173" s="18"/>
    </row>
    <row r="174" spans="1:15" s="26" customFormat="1" ht="90" hidden="1" customHeight="1" x14ac:dyDescent="0.2">
      <c r="A174" s="29">
        <v>43585</v>
      </c>
      <c r="B174" s="29">
        <v>43585</v>
      </c>
      <c r="C174" s="38">
        <v>3315</v>
      </c>
      <c r="D174" s="28" t="s">
        <v>90</v>
      </c>
      <c r="E174" s="28" t="str">
        <f>IFERROR(VLOOKUP($D174,'2. Provider Details'!$A:$H,2,FALSE),"Select Supplier")</f>
        <v>Dean Row Court  
Summerfields Village Centre 
Dean Row Road  
Wilmslow 
SK9 2TB</v>
      </c>
      <c r="F174" s="31">
        <f>IFERROR(VLOOKUP($D174,'2. Provider Details'!$A:$H,6,FALSE),"Select Supplier")</f>
        <v>235030744</v>
      </c>
      <c r="G174" s="28" t="s">
        <v>24</v>
      </c>
      <c r="H174" s="31" t="s">
        <v>13</v>
      </c>
      <c r="I174" s="31" t="s">
        <v>13</v>
      </c>
      <c r="J174" s="31" t="str">
        <f>IFERROR(VLOOKUP($D174,'2. Provider Details'!$A:$H,7,FALSE),"Select Supplier")</f>
        <v>Yes</v>
      </c>
      <c r="K174" s="41">
        <v>1</v>
      </c>
      <c r="L174" s="29">
        <v>43585</v>
      </c>
      <c r="M174" s="29">
        <v>43586</v>
      </c>
      <c r="N174" s="29">
        <v>43665</v>
      </c>
      <c r="O174" s="40" t="s">
        <v>12</v>
      </c>
    </row>
    <row r="175" spans="1:15" s="26" customFormat="1" ht="15" hidden="1" customHeight="1" x14ac:dyDescent="0.2">
      <c r="A175" s="15"/>
      <c r="B175" s="15"/>
      <c r="C175" s="46"/>
      <c r="D175" s="14"/>
      <c r="E175" s="14" t="str">
        <f>IFERROR(VLOOKUP($D175,'2. Provider Details'!$A:$H,2,FALSE),"Select Supplier")</f>
        <v>Select Supplier</v>
      </c>
      <c r="F175" s="17" t="str">
        <f>IFERROR(VLOOKUP($D175,'2. Provider Details'!$A:$H,6,FALSE),"Select Supplier")</f>
        <v>Select Supplier</v>
      </c>
      <c r="G175" s="14"/>
      <c r="H175" s="17"/>
      <c r="I175" s="17"/>
      <c r="J175" s="17" t="str">
        <f>IFERROR(VLOOKUP($D175,'2. Provider Details'!$A:$H,7,FALSE),"Select Supplier")</f>
        <v>Select Supplier</v>
      </c>
      <c r="K175" s="47"/>
      <c r="L175" s="15"/>
      <c r="M175" s="15" t="e">
        <f>+#REF!</f>
        <v>#REF!</v>
      </c>
      <c r="N175" s="15" t="e">
        <f>+#REF!</f>
        <v>#REF!</v>
      </c>
      <c r="O175" s="18"/>
    </row>
    <row r="176" spans="1:15" s="26" customFormat="1" ht="90" hidden="1" customHeight="1" x14ac:dyDescent="0.2">
      <c r="A176" s="29">
        <v>43595</v>
      </c>
      <c r="B176" s="29">
        <v>43595</v>
      </c>
      <c r="C176" s="38">
        <v>3900</v>
      </c>
      <c r="D176" s="28" t="s">
        <v>90</v>
      </c>
      <c r="E176" s="28" t="str">
        <f>IFERROR(VLOOKUP($D176,'2. Provider Details'!$A:$H,2,FALSE),"Select Supplier")</f>
        <v>Dean Row Court  
Summerfields Village Centre 
Dean Row Road  
Wilmslow 
SK9 2TB</v>
      </c>
      <c r="F176" s="31">
        <f>IFERROR(VLOOKUP($D176,'2. Provider Details'!$A:$H,6,FALSE),"Select Supplier")</f>
        <v>235030744</v>
      </c>
      <c r="G176" s="28" t="s">
        <v>24</v>
      </c>
      <c r="H176" s="31" t="s">
        <v>13</v>
      </c>
      <c r="I176" s="31"/>
      <c r="J176" s="31" t="str">
        <f>IFERROR(VLOOKUP($D176,'2. Provider Details'!$A:$H,7,FALSE),"Select Supplier")</f>
        <v>Yes</v>
      </c>
      <c r="K176" s="41">
        <v>1</v>
      </c>
      <c r="L176" s="29">
        <v>43593</v>
      </c>
      <c r="M176" s="29" t="e">
        <f>+#REF!</f>
        <v>#REF!</v>
      </c>
      <c r="N176" s="29">
        <v>43644</v>
      </c>
      <c r="O176" s="40" t="s">
        <v>12</v>
      </c>
    </row>
    <row r="177" spans="1:15" s="26" customFormat="1" ht="90" hidden="1" customHeight="1" x14ac:dyDescent="0.2">
      <c r="A177" s="29">
        <v>43592</v>
      </c>
      <c r="B177" s="29">
        <v>43592</v>
      </c>
      <c r="C177" s="38">
        <v>3900</v>
      </c>
      <c r="D177" s="28" t="s">
        <v>90</v>
      </c>
      <c r="E177" s="28" t="str">
        <f>IFERROR(VLOOKUP($D177,'2. Provider Details'!$A:$H,2,FALSE),"Select Supplier")</f>
        <v>Dean Row Court  
Summerfields Village Centre 
Dean Row Road  
Wilmslow 
SK9 2TB</v>
      </c>
      <c r="F177" s="31">
        <f>IFERROR(VLOOKUP($D177,'2. Provider Details'!$A:$H,6,FALSE),"Select Supplier")</f>
        <v>235030744</v>
      </c>
      <c r="G177" s="28" t="s">
        <v>24</v>
      </c>
      <c r="H177" s="31" t="s">
        <v>109</v>
      </c>
      <c r="I177" s="31" t="s">
        <v>109</v>
      </c>
      <c r="J177" s="31" t="str">
        <f>IFERROR(VLOOKUP($D177,'2. Provider Details'!$A:$H,7,FALSE),"Select Supplier")</f>
        <v>Yes</v>
      </c>
      <c r="K177" s="41">
        <v>2</v>
      </c>
      <c r="L177" s="29">
        <v>43598</v>
      </c>
      <c r="M177" s="29">
        <v>43599</v>
      </c>
      <c r="N177" s="29">
        <v>43646</v>
      </c>
      <c r="O177" s="40" t="s">
        <v>12</v>
      </c>
    </row>
    <row r="178" spans="1:15" s="26" customFormat="1" ht="15" hidden="1" customHeight="1" x14ac:dyDescent="0.2">
      <c r="A178" s="15"/>
      <c r="B178" s="15"/>
      <c r="C178" s="46"/>
      <c r="D178" s="14"/>
      <c r="E178" s="14" t="str">
        <f>IFERROR(VLOOKUP($D178,'2. Provider Details'!$A:$H,2,FALSE),"Select Supplier")</f>
        <v>Select Supplier</v>
      </c>
      <c r="F178" s="17" t="str">
        <f>IFERROR(VLOOKUP($D178,'2. Provider Details'!$A:$H,6,FALSE),"Select Supplier")</f>
        <v>Select Supplier</v>
      </c>
      <c r="G178" s="14"/>
      <c r="H178" s="17"/>
      <c r="I178" s="17"/>
      <c r="J178" s="17" t="str">
        <f>IFERROR(VLOOKUP($D178,'2. Provider Details'!$A:$H,7,FALSE),"Select Supplier")</f>
        <v>Select Supplier</v>
      </c>
      <c r="K178" s="47"/>
      <c r="L178" s="15"/>
      <c r="M178" s="15" t="e">
        <f>+#REF!</f>
        <v>#REF!</v>
      </c>
      <c r="N178" s="15" t="e">
        <f>+#REF!</f>
        <v>#REF!</v>
      </c>
      <c r="O178" s="18"/>
    </row>
    <row r="179" spans="1:15" s="26" customFormat="1" ht="15" hidden="1" customHeight="1" x14ac:dyDescent="0.2">
      <c r="A179" s="15"/>
      <c r="B179" s="15"/>
      <c r="C179" s="46"/>
      <c r="D179" s="14"/>
      <c r="E179" s="14" t="str">
        <f>IFERROR(VLOOKUP($D179,'2. Provider Details'!$A:$H,2,FALSE),"Select Supplier")</f>
        <v>Select Supplier</v>
      </c>
      <c r="F179" s="17" t="str">
        <f>IFERROR(VLOOKUP($D179,'2. Provider Details'!$A:$H,6,FALSE),"Select Supplier")</f>
        <v>Select Supplier</v>
      </c>
      <c r="G179" s="14"/>
      <c r="H179" s="17"/>
      <c r="I179" s="17"/>
      <c r="J179" s="17" t="str">
        <f>IFERROR(VLOOKUP($D179,'2. Provider Details'!$A:$H,7,FALSE),"Select Supplier")</f>
        <v>Select Supplier</v>
      </c>
      <c r="K179" s="47"/>
      <c r="L179" s="15"/>
      <c r="M179" s="15" t="e">
        <f>+#REF!</f>
        <v>#REF!</v>
      </c>
      <c r="N179" s="15" t="e">
        <f>+#REF!</f>
        <v>#REF!</v>
      </c>
      <c r="O179" s="18"/>
    </row>
    <row r="180" spans="1:15" s="26" customFormat="1" ht="90" hidden="1" customHeight="1" x14ac:dyDescent="0.2">
      <c r="A180" s="29">
        <v>43593</v>
      </c>
      <c r="B180" s="29">
        <v>43669</v>
      </c>
      <c r="C180" s="38">
        <v>2600</v>
      </c>
      <c r="D180" s="28" t="s">
        <v>90</v>
      </c>
      <c r="E180" s="28" t="str">
        <f>IFERROR(VLOOKUP($D180,'2. Provider Details'!$A:$H,2,FALSE),"Select Supplier")</f>
        <v>Dean Row Court  
Summerfields Village Centre 
Dean Row Road  
Wilmslow 
SK9 2TB</v>
      </c>
      <c r="F180" s="31">
        <f>IFERROR(VLOOKUP($D180,'2. Provider Details'!$A:$H,6,FALSE),"Select Supplier")</f>
        <v>235030744</v>
      </c>
      <c r="G180" s="28" t="s">
        <v>23</v>
      </c>
      <c r="H180" s="31" t="s">
        <v>109</v>
      </c>
      <c r="I180" s="31" t="s">
        <v>109</v>
      </c>
      <c r="J180" s="31" t="str">
        <f>IFERROR(VLOOKUP($D180,'2. Provider Details'!$A:$H,7,FALSE),"Select Supplier")</f>
        <v>Yes</v>
      </c>
      <c r="K180" s="41">
        <v>1</v>
      </c>
      <c r="L180" s="29">
        <v>43593</v>
      </c>
      <c r="M180" s="29" t="e">
        <f>+#REF!</f>
        <v>#REF!</v>
      </c>
      <c r="N180" s="29" t="e">
        <f>+#REF!</f>
        <v>#REF!</v>
      </c>
      <c r="O180" s="40" t="s">
        <v>12</v>
      </c>
    </row>
    <row r="181" spans="1:15" s="26" customFormat="1" ht="15" hidden="1" customHeight="1" x14ac:dyDescent="0.2">
      <c r="A181" s="15"/>
      <c r="B181" s="15"/>
      <c r="C181" s="46"/>
      <c r="D181" s="14"/>
      <c r="E181" s="14" t="str">
        <f>IFERROR(VLOOKUP($D181,'2. Provider Details'!$A:$H,2,FALSE),"Select Supplier")</f>
        <v>Select Supplier</v>
      </c>
      <c r="F181" s="17" t="str">
        <f>IFERROR(VLOOKUP($D181,'2. Provider Details'!$A:$H,6,FALSE),"Select Supplier")</f>
        <v>Select Supplier</v>
      </c>
      <c r="G181" s="14"/>
      <c r="H181" s="17"/>
      <c r="I181" s="17"/>
      <c r="J181" s="17" t="str">
        <f>IFERROR(VLOOKUP($D181,'2. Provider Details'!$A:$H,7,FALSE),"Select Supplier")</f>
        <v>Select Supplier</v>
      </c>
      <c r="K181" s="47"/>
      <c r="L181" s="15"/>
      <c r="M181" s="15" t="e">
        <f>+#REF!</f>
        <v>#REF!</v>
      </c>
      <c r="N181" s="15" t="e">
        <f>+#REF!</f>
        <v>#REF!</v>
      </c>
      <c r="O181" s="18"/>
    </row>
    <row r="182" spans="1:15" s="26" customFormat="1" ht="15" hidden="1" customHeight="1" x14ac:dyDescent="0.2">
      <c r="A182" s="15"/>
      <c r="B182" s="15"/>
      <c r="C182" s="46"/>
      <c r="D182" s="14"/>
      <c r="E182" s="14" t="str">
        <f>IFERROR(VLOOKUP($D182,'2. Provider Details'!$A:$H,2,FALSE),"Select Supplier")</f>
        <v>Select Supplier</v>
      </c>
      <c r="F182" s="17" t="str">
        <f>IFERROR(VLOOKUP($D182,'2. Provider Details'!$A:$H,6,FALSE),"Select Supplier")</f>
        <v>Select Supplier</v>
      </c>
      <c r="G182" s="14"/>
      <c r="H182" s="17"/>
      <c r="I182" s="17"/>
      <c r="J182" s="17" t="str">
        <f>IFERROR(VLOOKUP($D182,'2. Provider Details'!$A:$H,7,FALSE),"Select Supplier")</f>
        <v>Select Supplier</v>
      </c>
      <c r="K182" s="47"/>
      <c r="L182" s="15"/>
      <c r="M182" s="15" t="e">
        <f>+#REF!</f>
        <v>#REF!</v>
      </c>
      <c r="N182" s="15" t="e">
        <f>+#REF!</f>
        <v>#REF!</v>
      </c>
      <c r="O182" s="18"/>
    </row>
    <row r="183" spans="1:15" s="26" customFormat="1" ht="15" hidden="1" customHeight="1" x14ac:dyDescent="0.2">
      <c r="A183" s="15"/>
      <c r="B183" s="15"/>
      <c r="C183" s="46"/>
      <c r="D183" s="14"/>
      <c r="E183" s="14" t="str">
        <f>IFERROR(VLOOKUP($D183,'2. Provider Details'!$A:$H,2,FALSE),"Select Supplier")</f>
        <v>Select Supplier</v>
      </c>
      <c r="F183" s="17" t="str">
        <f>IFERROR(VLOOKUP($D183,'2. Provider Details'!$A:$H,6,FALSE),"Select Supplier")</f>
        <v>Select Supplier</v>
      </c>
      <c r="G183" s="14"/>
      <c r="H183" s="17"/>
      <c r="I183" s="17"/>
      <c r="J183" s="17" t="str">
        <f>IFERROR(VLOOKUP($D183,'2. Provider Details'!$A:$H,7,FALSE),"Select Supplier")</f>
        <v>Select Supplier</v>
      </c>
      <c r="K183" s="47"/>
      <c r="L183" s="15"/>
      <c r="M183" s="15" t="e">
        <f>+#REF!</f>
        <v>#REF!</v>
      </c>
      <c r="N183" s="15" t="e">
        <f>+#REF!</f>
        <v>#REF!</v>
      </c>
      <c r="O183" s="18"/>
    </row>
    <row r="184" spans="1:15" s="26" customFormat="1" ht="60" hidden="1" customHeight="1" x14ac:dyDescent="0.2">
      <c r="A184" s="29">
        <v>43598</v>
      </c>
      <c r="B184" s="29">
        <v>43599</v>
      </c>
      <c r="C184" s="38">
        <v>3480</v>
      </c>
      <c r="D184" s="28" t="s">
        <v>80</v>
      </c>
      <c r="E184" s="28" t="str">
        <f>IFERROR(VLOOKUP($D184,'2. Provider Details'!$A:$H,2,FALSE),"Select Supplier")</f>
        <v>11 Ferndell Close 
Cannock 
Staffs 
WS11 1HR</v>
      </c>
      <c r="F184" s="31" t="str">
        <f>IFERROR(VLOOKUP($D184,'2. Provider Details'!$A:$H,6,FALSE),"Select Supplier")</f>
        <v>N/A</v>
      </c>
      <c r="G184" s="28" t="s">
        <v>24</v>
      </c>
      <c r="H184" s="31" t="s">
        <v>13</v>
      </c>
      <c r="I184" s="31" t="s">
        <v>13</v>
      </c>
      <c r="J184" s="31" t="str">
        <f>IFERROR(VLOOKUP($D184,'2. Provider Details'!$A:$H,7,FALSE),"Select Supplier")</f>
        <v>Yes</v>
      </c>
      <c r="K184" s="41">
        <v>2</v>
      </c>
      <c r="L184" s="29">
        <v>43588</v>
      </c>
      <c r="M184" s="29">
        <v>43598</v>
      </c>
      <c r="N184" s="29">
        <v>43665</v>
      </c>
      <c r="O184" s="40" t="s">
        <v>12</v>
      </c>
    </row>
    <row r="185" spans="1:15" s="26" customFormat="1" ht="15" hidden="1" customHeight="1" x14ac:dyDescent="0.2">
      <c r="A185" s="15"/>
      <c r="B185" s="15"/>
      <c r="C185" s="46"/>
      <c r="D185" s="14"/>
      <c r="E185" s="14" t="str">
        <f>IFERROR(VLOOKUP($D185,'2. Provider Details'!$A:$H,2,FALSE),"Select Supplier")</f>
        <v>Select Supplier</v>
      </c>
      <c r="F185" s="17" t="str">
        <f>IFERROR(VLOOKUP($D185,'2. Provider Details'!$A:$H,6,FALSE),"Select Supplier")</f>
        <v>Select Supplier</v>
      </c>
      <c r="G185" s="14"/>
      <c r="H185" s="17"/>
      <c r="I185" s="17"/>
      <c r="J185" s="17" t="str">
        <f>IFERROR(VLOOKUP($D185,'2. Provider Details'!$A:$H,7,FALSE),"Select Supplier")</f>
        <v>Select Supplier</v>
      </c>
      <c r="K185" s="47"/>
      <c r="L185" s="15"/>
      <c r="M185" s="15" t="e">
        <f>+#REF!</f>
        <v>#REF!</v>
      </c>
      <c r="N185" s="15" t="e">
        <f>+#REF!</f>
        <v>#REF!</v>
      </c>
      <c r="O185" s="18"/>
    </row>
    <row r="186" spans="1:15" s="26" customFormat="1" ht="15" hidden="1" customHeight="1" x14ac:dyDescent="0.2">
      <c r="A186" s="15"/>
      <c r="B186" s="15"/>
      <c r="C186" s="46"/>
      <c r="D186" s="14"/>
      <c r="E186" s="14" t="str">
        <f>IFERROR(VLOOKUP($D186,'2. Provider Details'!$A:$H,2,FALSE),"Select Supplier")</f>
        <v>Select Supplier</v>
      </c>
      <c r="F186" s="17" t="str">
        <f>IFERROR(VLOOKUP($D186,'2. Provider Details'!$A:$H,6,FALSE),"Select Supplier")</f>
        <v>Select Supplier</v>
      </c>
      <c r="G186" s="14"/>
      <c r="H186" s="17"/>
      <c r="I186" s="17"/>
      <c r="J186" s="17" t="str">
        <f>IFERROR(VLOOKUP($D186,'2. Provider Details'!$A:$H,7,FALSE),"Select Supplier")</f>
        <v>Select Supplier</v>
      </c>
      <c r="K186" s="47"/>
      <c r="L186" s="15"/>
      <c r="M186" s="15" t="e">
        <f>+#REF!</f>
        <v>#REF!</v>
      </c>
      <c r="N186" s="15" t="e">
        <f>+#REF!</f>
        <v>#REF!</v>
      </c>
      <c r="O186" s="18"/>
    </row>
    <row r="187" spans="1:15" s="26" customFormat="1" ht="90" hidden="1" customHeight="1" x14ac:dyDescent="0.2">
      <c r="A187" s="29">
        <v>43615</v>
      </c>
      <c r="B187" s="29">
        <v>43615</v>
      </c>
      <c r="C187" s="38">
        <v>4550</v>
      </c>
      <c r="D187" s="28" t="s">
        <v>90</v>
      </c>
      <c r="E187" s="28" t="str">
        <f>IFERROR(VLOOKUP($D187,'2. Provider Details'!$A:$H,2,FALSE),"Select Supplier")</f>
        <v>Dean Row Court  
Summerfields Village Centre 
Dean Row Road  
Wilmslow 
SK9 2TB</v>
      </c>
      <c r="F187" s="31">
        <f>IFERROR(VLOOKUP($D187,'2. Provider Details'!$A:$H,6,FALSE),"Select Supplier")</f>
        <v>235030744</v>
      </c>
      <c r="G187" s="28" t="s">
        <v>24</v>
      </c>
      <c r="H187" s="31" t="s">
        <v>109</v>
      </c>
      <c r="I187" s="31" t="s">
        <v>109</v>
      </c>
      <c r="J187" s="31" t="str">
        <f>IFERROR(VLOOKUP($D187,'2. Provider Details'!$A:$H,7,FALSE),"Select Supplier")</f>
        <v>Yes</v>
      </c>
      <c r="K187" s="41">
        <v>1</v>
      </c>
      <c r="L187" s="29">
        <v>43615</v>
      </c>
      <c r="M187" s="29" t="e">
        <f>+#REF!</f>
        <v>#REF!</v>
      </c>
      <c r="N187" s="29" t="e">
        <f>+#REF!</f>
        <v>#REF!</v>
      </c>
      <c r="O187" s="40" t="s">
        <v>12</v>
      </c>
    </row>
    <row r="188" spans="1:15" s="26" customFormat="1" ht="90" hidden="1" customHeight="1" x14ac:dyDescent="0.2">
      <c r="A188" s="29">
        <v>43613</v>
      </c>
      <c r="B188" s="29">
        <v>43608</v>
      </c>
      <c r="C188" s="38">
        <v>2405</v>
      </c>
      <c r="D188" s="28" t="s">
        <v>90</v>
      </c>
      <c r="E188" s="28" t="str">
        <f>IFERROR(VLOOKUP($D188,'2. Provider Details'!$A:$H,2,FALSE),"Select Supplier")</f>
        <v>Dean Row Court  
Summerfields Village Centre 
Dean Row Road  
Wilmslow 
SK9 2TB</v>
      </c>
      <c r="F188" s="31">
        <f>IFERROR(VLOOKUP($D188,'2. Provider Details'!$A:$H,6,FALSE),"Select Supplier")</f>
        <v>235030744</v>
      </c>
      <c r="G188" s="28" t="s">
        <v>24</v>
      </c>
      <c r="H188" s="31" t="s">
        <v>109</v>
      </c>
      <c r="I188" s="31" t="s">
        <v>109</v>
      </c>
      <c r="J188" s="31" t="str">
        <f>IFERROR(VLOOKUP($D188,'2. Provider Details'!$A:$H,7,FALSE),"Select Supplier")</f>
        <v>Yes</v>
      </c>
      <c r="K188" s="41">
        <v>1</v>
      </c>
      <c r="L188" s="29">
        <v>43615</v>
      </c>
      <c r="M188" s="29" t="e">
        <f>+#REF!</f>
        <v>#REF!</v>
      </c>
      <c r="N188" s="29" t="e">
        <f>+#REF!</f>
        <v>#REF!</v>
      </c>
      <c r="O188" s="40" t="s">
        <v>12</v>
      </c>
    </row>
    <row r="189" spans="1:15" s="26" customFormat="1" ht="60" hidden="1" customHeight="1" x14ac:dyDescent="0.2">
      <c r="A189" s="29">
        <v>43619</v>
      </c>
      <c r="B189" s="29">
        <v>43620</v>
      </c>
      <c r="C189" s="38">
        <v>3828</v>
      </c>
      <c r="D189" s="28" t="s">
        <v>80</v>
      </c>
      <c r="E189" s="28" t="str">
        <f>IFERROR(VLOOKUP($D189,'2. Provider Details'!$A:$H,2,FALSE),"Select Supplier")</f>
        <v>11 Ferndell Close 
Cannock 
Staffs 
WS11 1HR</v>
      </c>
      <c r="F189" s="31" t="str">
        <f>IFERROR(VLOOKUP($D189,'2. Provider Details'!$A:$H,6,FALSE),"Select Supplier")</f>
        <v>N/A</v>
      </c>
      <c r="G189" s="28" t="s">
        <v>24</v>
      </c>
      <c r="H189" s="31" t="s">
        <v>13</v>
      </c>
      <c r="I189" s="31" t="s">
        <v>13</v>
      </c>
      <c r="J189" s="31" t="str">
        <f>IFERROR(VLOOKUP($D189,'2. Provider Details'!$A:$H,7,FALSE),"Select Supplier")</f>
        <v>Yes</v>
      </c>
      <c r="K189" s="41">
        <v>2</v>
      </c>
      <c r="L189" s="29">
        <v>43619</v>
      </c>
      <c r="M189" s="29" t="e">
        <f>+#REF!</f>
        <v>#REF!</v>
      </c>
      <c r="N189" s="29" t="e">
        <f>+#REF!</f>
        <v>#REF!</v>
      </c>
      <c r="O189" s="40" t="s">
        <v>12</v>
      </c>
    </row>
    <row r="190" spans="1:15" s="26" customFormat="1" ht="60" hidden="1" customHeight="1" x14ac:dyDescent="0.2">
      <c r="A190" s="29">
        <v>43640</v>
      </c>
      <c r="B190" s="37"/>
      <c r="C190" s="38">
        <v>20000</v>
      </c>
      <c r="D190" s="28" t="s">
        <v>161</v>
      </c>
      <c r="E190" s="28" t="str">
        <f>IFERROR(VLOOKUP($D190,'2. Provider Details'!$A:$H,2,FALSE),"Select Supplier")</f>
        <v>2a Casewell Road
Kingswinford
West Midlands
DY6 9HA</v>
      </c>
      <c r="F190" s="31" t="str">
        <f>IFERROR(VLOOKUP($D190,'2. Provider Details'!$A:$H,6,FALSE),"Select Supplier")</f>
        <v>N/A</v>
      </c>
      <c r="G190" s="28" t="s">
        <v>24</v>
      </c>
      <c r="H190" s="31" t="s">
        <v>109</v>
      </c>
      <c r="I190" s="31" t="s">
        <v>109</v>
      </c>
      <c r="J190" s="31" t="s">
        <v>12</v>
      </c>
      <c r="K190" s="41">
        <v>1</v>
      </c>
      <c r="L190" s="29">
        <v>43640</v>
      </c>
      <c r="M190" s="29" t="e">
        <f>+#REF!</f>
        <v>#REF!</v>
      </c>
      <c r="N190" s="29" t="e">
        <f>+#REF!</f>
        <v>#REF!</v>
      </c>
      <c r="O190" s="40" t="s">
        <v>44</v>
      </c>
    </row>
    <row r="191" spans="1:15" s="26" customFormat="1" ht="90" hidden="1" customHeight="1" x14ac:dyDescent="0.2">
      <c r="A191" s="29">
        <v>43635</v>
      </c>
      <c r="B191" s="29">
        <v>43641</v>
      </c>
      <c r="C191" s="38">
        <v>1300</v>
      </c>
      <c r="D191" s="28" t="s">
        <v>90</v>
      </c>
      <c r="E191" s="28" t="str">
        <f>IFERROR(VLOOKUP($D191,'2. Provider Details'!$A:$H,2,FALSE),"Select Supplier")</f>
        <v>Dean Row Court  
Summerfields Village Centre 
Dean Row Road  
Wilmslow 
SK9 2TB</v>
      </c>
      <c r="F191" s="31">
        <f>IFERROR(VLOOKUP($D191,'2. Provider Details'!$A:$H,6,FALSE),"Select Supplier")</f>
        <v>235030744</v>
      </c>
      <c r="G191" s="28" t="s">
        <v>24</v>
      </c>
      <c r="H191" s="31" t="s">
        <v>13</v>
      </c>
      <c r="I191" s="31" t="s">
        <v>108</v>
      </c>
      <c r="J191" s="31" t="str">
        <f>IFERROR(VLOOKUP($D191,'2. Provider Details'!$A:$H,7,FALSE),"Select Supplier")</f>
        <v>Yes</v>
      </c>
      <c r="K191" s="41">
        <v>2</v>
      </c>
      <c r="L191" s="29">
        <v>43630</v>
      </c>
      <c r="M191" s="29" t="e">
        <f>+#REF!</f>
        <v>#REF!</v>
      </c>
      <c r="N191" s="29" t="e">
        <f>+#REF!</f>
        <v>#REF!</v>
      </c>
      <c r="O191" s="40" t="s">
        <v>12</v>
      </c>
    </row>
    <row r="192" spans="1:15" s="26" customFormat="1" ht="60" hidden="1" customHeight="1" x14ac:dyDescent="0.2">
      <c r="A192" s="29">
        <v>43623</v>
      </c>
      <c r="B192" s="29">
        <v>43623</v>
      </c>
      <c r="C192" s="38">
        <v>3480</v>
      </c>
      <c r="D192" s="28" t="s">
        <v>80</v>
      </c>
      <c r="E192" s="28" t="str">
        <f>IFERROR(VLOOKUP($D192,'2. Provider Details'!$A:$H,2,FALSE),"Select Supplier")</f>
        <v>11 Ferndell Close 
Cannock 
Staffs 
WS11 1HR</v>
      </c>
      <c r="F192" s="31" t="str">
        <f>IFERROR(VLOOKUP($D192,'2. Provider Details'!$A:$H,6,FALSE),"Select Supplier")</f>
        <v>N/A</v>
      </c>
      <c r="G192" s="28" t="s">
        <v>25</v>
      </c>
      <c r="H192" s="31" t="s">
        <v>13</v>
      </c>
      <c r="I192" s="31" t="s">
        <v>13</v>
      </c>
      <c r="J192" s="31" t="str">
        <f>IFERROR(VLOOKUP($D192,'2. Provider Details'!$A:$H,7,FALSE),"Select Supplier")</f>
        <v>Yes</v>
      </c>
      <c r="K192" s="41">
        <v>3</v>
      </c>
      <c r="L192" s="29">
        <v>43621</v>
      </c>
      <c r="M192" s="29">
        <v>43626</v>
      </c>
      <c r="N192" s="29">
        <v>43665</v>
      </c>
      <c r="O192" s="40" t="s">
        <v>12</v>
      </c>
    </row>
    <row r="193" spans="1:15" s="26" customFormat="1" ht="15" hidden="1" customHeight="1" x14ac:dyDescent="0.2">
      <c r="A193" s="15"/>
      <c r="B193" s="15"/>
      <c r="C193" s="46"/>
      <c r="D193" s="14"/>
      <c r="E193" s="14" t="str">
        <f>IFERROR(VLOOKUP($D193,'2. Provider Details'!$A:$H,2,FALSE),"Select Supplier")</f>
        <v>Select Supplier</v>
      </c>
      <c r="F193" s="17" t="str">
        <f>IFERROR(VLOOKUP($D193,'2. Provider Details'!$A:$H,6,FALSE),"Select Supplier")</f>
        <v>Select Supplier</v>
      </c>
      <c r="G193" s="14"/>
      <c r="H193" s="17"/>
      <c r="I193" s="17"/>
      <c r="J193" s="17" t="str">
        <f>IFERROR(VLOOKUP($D193,'2. Provider Details'!$A:$H,7,FALSE),"Select Supplier")</f>
        <v>Select Supplier</v>
      </c>
      <c r="K193" s="47"/>
      <c r="L193" s="15"/>
      <c r="M193" s="15" t="e">
        <f>+#REF!</f>
        <v>#REF!</v>
      </c>
      <c r="N193" s="15" t="e">
        <f>+#REF!</f>
        <v>#REF!</v>
      </c>
      <c r="O193" s="18"/>
    </row>
    <row r="194" spans="1:15" s="26" customFormat="1" ht="15" hidden="1" customHeight="1" x14ac:dyDescent="0.2">
      <c r="A194" s="15"/>
      <c r="B194" s="15"/>
      <c r="C194" s="46"/>
      <c r="D194" s="14"/>
      <c r="E194" s="14" t="str">
        <f>IFERROR(VLOOKUP($D194,'2. Provider Details'!$A:$H,2,FALSE),"Select Supplier")</f>
        <v>Select Supplier</v>
      </c>
      <c r="F194" s="17" t="str">
        <f>IFERROR(VLOOKUP($D194,'2. Provider Details'!$A:$H,6,FALSE),"Select Supplier")</f>
        <v>Select Supplier</v>
      </c>
      <c r="G194" s="14"/>
      <c r="H194" s="17"/>
      <c r="I194" s="17"/>
      <c r="J194" s="17" t="str">
        <f>IFERROR(VLOOKUP($D194,'2. Provider Details'!$A:$H,7,FALSE),"Select Supplier")</f>
        <v>Select Supplier</v>
      </c>
      <c r="K194" s="47"/>
      <c r="L194" s="15"/>
      <c r="M194" s="15" t="e">
        <f>+#REF!</f>
        <v>#REF!</v>
      </c>
      <c r="N194" s="15" t="e">
        <f>+#REF!</f>
        <v>#REF!</v>
      </c>
      <c r="O194" s="18"/>
    </row>
    <row r="195" spans="1:15" s="26" customFormat="1" ht="15" hidden="1" customHeight="1" x14ac:dyDescent="0.2">
      <c r="A195" s="15"/>
      <c r="B195" s="15"/>
      <c r="C195" s="46"/>
      <c r="D195" s="14"/>
      <c r="E195" s="14" t="str">
        <f>IFERROR(VLOOKUP($D195,'2. Provider Details'!$A:$H,2,FALSE),"Select Supplier")</f>
        <v>Select Supplier</v>
      </c>
      <c r="F195" s="17" t="str">
        <f>IFERROR(VLOOKUP($D195,'2. Provider Details'!$A:$H,6,FALSE),"Select Supplier")</f>
        <v>Select Supplier</v>
      </c>
      <c r="G195" s="14"/>
      <c r="H195" s="17"/>
      <c r="I195" s="17"/>
      <c r="J195" s="17" t="str">
        <f>IFERROR(VLOOKUP($D195,'2. Provider Details'!$A:$H,7,FALSE),"Select Supplier")</f>
        <v>Select Supplier</v>
      </c>
      <c r="K195" s="47"/>
      <c r="L195" s="15"/>
      <c r="M195" s="15" t="e">
        <f>+#REF!</f>
        <v>#REF!</v>
      </c>
      <c r="N195" s="15" t="e">
        <f>+#REF!</f>
        <v>#REF!</v>
      </c>
      <c r="O195" s="18"/>
    </row>
    <row r="196" spans="1:15" s="26" customFormat="1" ht="15" hidden="1" customHeight="1" x14ac:dyDescent="0.2">
      <c r="A196" s="15"/>
      <c r="B196" s="15"/>
      <c r="C196" s="46"/>
      <c r="D196" s="14"/>
      <c r="E196" s="14" t="str">
        <f>IFERROR(VLOOKUP($D196,'2. Provider Details'!$A:$H,2,FALSE),"Select Supplier")</f>
        <v>Select Supplier</v>
      </c>
      <c r="F196" s="17" t="str">
        <f>IFERROR(VLOOKUP($D196,'2. Provider Details'!$A:$H,6,FALSE),"Select Supplier")</f>
        <v>Select Supplier</v>
      </c>
      <c r="G196" s="14"/>
      <c r="H196" s="17"/>
      <c r="I196" s="17"/>
      <c r="J196" s="17" t="str">
        <f>IFERROR(VLOOKUP($D196,'2. Provider Details'!$A:$H,7,FALSE),"Select Supplier")</f>
        <v>Select Supplier</v>
      </c>
      <c r="K196" s="47"/>
      <c r="L196" s="15"/>
      <c r="M196" s="15" t="e">
        <f>+#REF!</f>
        <v>#REF!</v>
      </c>
      <c r="N196" s="15" t="e">
        <f>+#REF!</f>
        <v>#REF!</v>
      </c>
      <c r="O196" s="18"/>
    </row>
    <row r="197" spans="1:15" s="26" customFormat="1" ht="75" hidden="1" customHeight="1" x14ac:dyDescent="0.2">
      <c r="A197" s="29">
        <v>43643</v>
      </c>
      <c r="B197" s="37" t="s">
        <v>165</v>
      </c>
      <c r="C197" s="38">
        <v>4995</v>
      </c>
      <c r="D197" s="28" t="s">
        <v>159</v>
      </c>
      <c r="E197" s="28" t="str">
        <f>IFERROR(VLOOKUP($D197,'2. Provider Details'!$A:$H,2,FALSE),"Select Supplier")</f>
        <v>Pirelli Stadium
Princess Way
Burton on Trent
Staffordshire
DE13 0AR</v>
      </c>
      <c r="F197" s="31">
        <f>IFERROR(VLOOKUP($D197,'2. Provider Details'!$A:$H,6,FALSE),"Select Supplier")</f>
        <v>217283061</v>
      </c>
      <c r="G197" s="28" t="s">
        <v>24</v>
      </c>
      <c r="H197" s="31" t="s">
        <v>109</v>
      </c>
      <c r="I197" s="31" t="s">
        <v>109</v>
      </c>
      <c r="J197" s="31" t="str">
        <f>IFERROR(VLOOKUP($D197,'2. Provider Details'!$A:$H,7,FALSE),"Select Supplier")</f>
        <v>Yes</v>
      </c>
      <c r="K197" s="41">
        <v>1</v>
      </c>
      <c r="L197" s="29">
        <v>43641</v>
      </c>
      <c r="M197" s="29" t="e">
        <f>+#REF!</f>
        <v>#REF!</v>
      </c>
      <c r="N197" s="29" t="e">
        <f>+#REF!</f>
        <v>#REF!</v>
      </c>
      <c r="O197" s="40" t="s">
        <v>44</v>
      </c>
    </row>
    <row r="198" spans="1:15" s="26" customFormat="1" ht="15" hidden="1" customHeight="1" x14ac:dyDescent="0.2">
      <c r="A198" s="15"/>
      <c r="B198" s="15"/>
      <c r="C198" s="46"/>
      <c r="D198" s="14"/>
      <c r="E198" s="14" t="str">
        <f>IFERROR(VLOOKUP($D198,'2. Provider Details'!$A:$H,2,FALSE),"Select Supplier")</f>
        <v>Select Supplier</v>
      </c>
      <c r="F198" s="17" t="str">
        <f>IFERROR(VLOOKUP($D198,'2. Provider Details'!$A:$H,6,FALSE),"Select Supplier")</f>
        <v>Select Supplier</v>
      </c>
      <c r="G198" s="14"/>
      <c r="H198" s="17"/>
      <c r="I198" s="17"/>
      <c r="J198" s="17" t="str">
        <f>IFERROR(VLOOKUP($D198,'2. Provider Details'!$A:$H,7,FALSE),"Select Supplier")</f>
        <v>Select Supplier</v>
      </c>
      <c r="K198" s="47"/>
      <c r="L198" s="15"/>
      <c r="M198" s="15" t="e">
        <f>+#REF!</f>
        <v>#REF!</v>
      </c>
      <c r="N198" s="15" t="e">
        <f>+#REF!</f>
        <v>#REF!</v>
      </c>
      <c r="O198" s="18"/>
    </row>
    <row r="199" spans="1:15" s="26" customFormat="1" ht="15" hidden="1" customHeight="1" x14ac:dyDescent="0.2">
      <c r="A199" s="15"/>
      <c r="B199" s="15"/>
      <c r="C199" s="46"/>
      <c r="D199" s="14"/>
      <c r="E199" s="14" t="str">
        <f>IFERROR(VLOOKUP($D199,'2. Provider Details'!$A:$H,2,FALSE),"Select Supplier")</f>
        <v>Select Supplier</v>
      </c>
      <c r="F199" s="17" t="str">
        <f>IFERROR(VLOOKUP($D199,'2. Provider Details'!$A:$H,6,FALSE),"Select Supplier")</f>
        <v>Select Supplier</v>
      </c>
      <c r="G199" s="14"/>
      <c r="H199" s="17"/>
      <c r="I199" s="17"/>
      <c r="J199" s="17" t="str">
        <f>IFERROR(VLOOKUP($D199,'2. Provider Details'!$A:$H,7,FALSE),"Select Supplier")</f>
        <v>Select Supplier</v>
      </c>
      <c r="K199" s="47"/>
      <c r="L199" s="15"/>
      <c r="M199" s="15" t="e">
        <f>+#REF!</f>
        <v>#REF!</v>
      </c>
      <c r="N199" s="15" t="e">
        <f>+#REF!</f>
        <v>#REF!</v>
      </c>
      <c r="O199" s="18"/>
    </row>
    <row r="200" spans="1:15" s="26" customFormat="1" ht="15" hidden="1" customHeight="1" x14ac:dyDescent="0.2">
      <c r="A200" s="15"/>
      <c r="B200" s="15"/>
      <c r="C200" s="46"/>
      <c r="D200" s="14"/>
      <c r="E200" s="14" t="str">
        <f>IFERROR(VLOOKUP($D200,'2. Provider Details'!$A:$H,2,FALSE),"Select Supplier")</f>
        <v>Select Supplier</v>
      </c>
      <c r="F200" s="17" t="str">
        <f>IFERROR(VLOOKUP($D200,'2. Provider Details'!$A:$H,6,FALSE),"Select Supplier")</f>
        <v>Select Supplier</v>
      </c>
      <c r="G200" s="14"/>
      <c r="H200" s="17"/>
      <c r="I200" s="17"/>
      <c r="J200" s="17" t="str">
        <f>IFERROR(VLOOKUP($D200,'2. Provider Details'!$A:$H,7,FALSE),"Select Supplier")</f>
        <v>Select Supplier</v>
      </c>
      <c r="K200" s="47"/>
      <c r="L200" s="15"/>
      <c r="M200" s="15" t="e">
        <f>+#REF!</f>
        <v>#REF!</v>
      </c>
      <c r="N200" s="15" t="e">
        <f>+#REF!</f>
        <v>#REF!</v>
      </c>
      <c r="O200" s="18"/>
    </row>
    <row r="201" spans="1:15" s="26" customFormat="1" ht="15" hidden="1" customHeight="1" x14ac:dyDescent="0.2">
      <c r="A201" s="15"/>
      <c r="B201" s="15"/>
      <c r="C201" s="46"/>
      <c r="D201" s="14"/>
      <c r="E201" s="14" t="str">
        <f>IFERROR(VLOOKUP($D201,'2. Provider Details'!$A:$H,2,FALSE),"Select Supplier")</f>
        <v>Select Supplier</v>
      </c>
      <c r="F201" s="17" t="str">
        <f>IFERROR(VLOOKUP($D201,'2. Provider Details'!$A:$H,6,FALSE),"Select Supplier")</f>
        <v>Select Supplier</v>
      </c>
      <c r="G201" s="14"/>
      <c r="H201" s="17"/>
      <c r="I201" s="17"/>
      <c r="J201" s="17" t="str">
        <f>IFERROR(VLOOKUP($D201,'2. Provider Details'!$A:$H,7,FALSE),"Select Supplier")</f>
        <v>Select Supplier</v>
      </c>
      <c r="K201" s="47"/>
      <c r="L201" s="15"/>
      <c r="M201" s="15" t="e">
        <f>+#REF!</f>
        <v>#REF!</v>
      </c>
      <c r="N201" s="15" t="e">
        <f>+#REF!</f>
        <v>#REF!</v>
      </c>
      <c r="O201" s="18"/>
    </row>
    <row r="202" spans="1:15" s="26" customFormat="1" ht="15" hidden="1" customHeight="1" x14ac:dyDescent="0.2">
      <c r="A202" s="15"/>
      <c r="B202" s="15"/>
      <c r="C202" s="46"/>
      <c r="D202" s="14"/>
      <c r="E202" s="14" t="str">
        <f>IFERROR(VLOOKUP($D202,'2. Provider Details'!$A:$H,2,FALSE),"Select Supplier")</f>
        <v>Select Supplier</v>
      </c>
      <c r="F202" s="17" t="str">
        <f>IFERROR(VLOOKUP($D202,'2. Provider Details'!$A:$H,6,FALSE),"Select Supplier")</f>
        <v>Select Supplier</v>
      </c>
      <c r="G202" s="14"/>
      <c r="H202" s="17"/>
      <c r="I202" s="17"/>
      <c r="J202" s="17" t="str">
        <f>IFERROR(VLOOKUP($D202,'2. Provider Details'!$A:$H,7,FALSE),"Select Supplier")</f>
        <v>Select Supplier</v>
      </c>
      <c r="K202" s="47"/>
      <c r="L202" s="15"/>
      <c r="M202" s="15" t="e">
        <f>+#REF!</f>
        <v>#REF!</v>
      </c>
      <c r="N202" s="15" t="e">
        <f>+#REF!</f>
        <v>#REF!</v>
      </c>
      <c r="O202" s="18"/>
    </row>
    <row r="203" spans="1:15" s="26" customFormat="1" ht="15" hidden="1" customHeight="1" x14ac:dyDescent="0.2">
      <c r="A203" s="15"/>
      <c r="B203" s="15"/>
      <c r="C203" s="46"/>
      <c r="D203" s="14"/>
      <c r="E203" s="14" t="str">
        <f>IFERROR(VLOOKUP($D203,'2. Provider Details'!$A:$H,2,FALSE),"Select Supplier")</f>
        <v>Select Supplier</v>
      </c>
      <c r="F203" s="17" t="str">
        <f>IFERROR(VLOOKUP($D203,'2. Provider Details'!$A:$H,6,FALSE),"Select Supplier")</f>
        <v>Select Supplier</v>
      </c>
      <c r="G203" s="14"/>
      <c r="H203" s="17"/>
      <c r="I203" s="17"/>
      <c r="J203" s="17" t="str">
        <f>IFERROR(VLOOKUP($D203,'2. Provider Details'!$A:$H,7,FALSE),"Select Supplier")</f>
        <v>Select Supplier</v>
      </c>
      <c r="K203" s="47"/>
      <c r="L203" s="15"/>
      <c r="M203" s="15" t="e">
        <f>+#REF!</f>
        <v>#REF!</v>
      </c>
      <c r="N203" s="15" t="e">
        <f>+#REF!</f>
        <v>#REF!</v>
      </c>
      <c r="O203" s="18"/>
    </row>
    <row r="204" spans="1:15" s="26" customFormat="1" ht="60" hidden="1" customHeight="1" x14ac:dyDescent="0.2">
      <c r="A204" s="29">
        <v>43633</v>
      </c>
      <c r="B204" s="29">
        <v>43631</v>
      </c>
      <c r="C204" s="38">
        <v>7424</v>
      </c>
      <c r="D204" s="28" t="s">
        <v>80</v>
      </c>
      <c r="E204" s="28" t="str">
        <f>IFERROR(VLOOKUP($D204,'2. Provider Details'!$A:$H,2,FALSE),"Select Supplier")</f>
        <v>11 Ferndell Close 
Cannock 
Staffs 
WS11 1HR</v>
      </c>
      <c r="F204" s="31" t="str">
        <f>IFERROR(VLOOKUP($D204,'2. Provider Details'!$A:$H,6,FALSE),"Select Supplier")</f>
        <v>N/A</v>
      </c>
      <c r="G204" s="28" t="s">
        <v>24</v>
      </c>
      <c r="H204" s="31" t="s">
        <v>13</v>
      </c>
      <c r="I204" s="31" t="s">
        <v>13</v>
      </c>
      <c r="J204" s="31" t="str">
        <f>IFERROR(VLOOKUP($D204,'2. Provider Details'!$A:$H,7,FALSE),"Select Supplier")</f>
        <v>Yes</v>
      </c>
      <c r="K204" s="41">
        <v>2</v>
      </c>
      <c r="L204" s="29">
        <v>43630</v>
      </c>
      <c r="M204" s="29" t="e">
        <f>+#REF!</f>
        <v>#REF!</v>
      </c>
      <c r="N204" s="29" t="e">
        <f>+#REF!</f>
        <v>#REF!</v>
      </c>
      <c r="O204" s="40" t="s">
        <v>12</v>
      </c>
    </row>
    <row r="205" spans="1:15" s="26" customFormat="1" ht="15" hidden="1" customHeight="1" x14ac:dyDescent="0.2">
      <c r="A205" s="15"/>
      <c r="B205" s="15"/>
      <c r="C205" s="46"/>
      <c r="D205" s="14"/>
      <c r="E205" s="14" t="str">
        <f>IFERROR(VLOOKUP($D205,'2. Provider Details'!$A:$H,2,FALSE),"Select Supplier")</f>
        <v>Select Supplier</v>
      </c>
      <c r="F205" s="17" t="str">
        <f>IFERROR(VLOOKUP($D205,'2. Provider Details'!$A:$H,6,FALSE),"Select Supplier")</f>
        <v>Select Supplier</v>
      </c>
      <c r="G205" s="14"/>
      <c r="H205" s="17"/>
      <c r="I205" s="17"/>
      <c r="J205" s="17" t="str">
        <f>IFERROR(VLOOKUP($D205,'2. Provider Details'!$A:$H,7,FALSE),"Select Supplier")</f>
        <v>Select Supplier</v>
      </c>
      <c r="K205" s="47"/>
      <c r="L205" s="15"/>
      <c r="M205" s="15" t="e">
        <f>+#REF!</f>
        <v>#REF!</v>
      </c>
      <c r="N205" s="15" t="e">
        <f>+#REF!</f>
        <v>#REF!</v>
      </c>
      <c r="O205" s="18"/>
    </row>
    <row r="206" spans="1:15" s="26" customFormat="1" ht="60" hidden="1" customHeight="1" x14ac:dyDescent="0.2">
      <c r="A206" s="29">
        <v>43635</v>
      </c>
      <c r="B206" s="29">
        <v>43648</v>
      </c>
      <c r="C206" s="33">
        <v>2668</v>
      </c>
      <c r="D206" s="28" t="s">
        <v>80</v>
      </c>
      <c r="E206" s="28" t="str">
        <f>IFERROR(VLOOKUP($D206,'2. Provider Details'!$A:$H,2,FALSE),"Select Supplier")</f>
        <v>11 Ferndell Close 
Cannock 
Staffs 
WS11 1HR</v>
      </c>
      <c r="F206" s="31" t="str">
        <f>IFERROR(VLOOKUP($D206,'2. Provider Details'!$A:$H,6,FALSE),"Select Supplier")</f>
        <v>N/A</v>
      </c>
      <c r="G206" s="28" t="s">
        <v>24</v>
      </c>
      <c r="H206" s="31" t="s">
        <v>13</v>
      </c>
      <c r="I206" s="31" t="s">
        <v>13</v>
      </c>
      <c r="J206" s="31" t="str">
        <f>IFERROR(VLOOKUP($D206,'2. Provider Details'!$A:$H,7,FALSE),"Select Supplier")</f>
        <v>Yes</v>
      </c>
      <c r="K206" s="41">
        <v>2</v>
      </c>
      <c r="L206" s="29">
        <v>43634</v>
      </c>
      <c r="M206" s="29" t="e">
        <f>+#REF!</f>
        <v>#REF!</v>
      </c>
      <c r="N206" s="29" t="e">
        <f>+#REF!</f>
        <v>#REF!</v>
      </c>
      <c r="O206" s="40" t="s">
        <v>12</v>
      </c>
    </row>
    <row r="207" spans="1:15" s="26" customFormat="1" ht="15" hidden="1" customHeight="1" x14ac:dyDescent="0.2">
      <c r="A207" s="15"/>
      <c r="B207" s="15"/>
      <c r="C207" s="46"/>
      <c r="D207" s="14"/>
      <c r="E207" s="14" t="str">
        <f>IFERROR(VLOOKUP($D207,'2. Provider Details'!$A:$H,2,FALSE),"Select Supplier")</f>
        <v>Select Supplier</v>
      </c>
      <c r="F207" s="17" t="str">
        <f>IFERROR(VLOOKUP($D207,'2. Provider Details'!$A:$H,6,FALSE),"Select Supplier")</f>
        <v>Select Supplier</v>
      </c>
      <c r="G207" s="14"/>
      <c r="H207" s="17"/>
      <c r="I207" s="17"/>
      <c r="J207" s="17" t="str">
        <f>IFERROR(VLOOKUP($D207,'2. Provider Details'!$A:$H,7,FALSE),"Select Supplier")</f>
        <v>Select Supplier</v>
      </c>
      <c r="K207" s="47"/>
      <c r="L207" s="15"/>
      <c r="M207" s="15" t="e">
        <f>+#REF!</f>
        <v>#REF!</v>
      </c>
      <c r="N207" s="15" t="e">
        <f>+#REF!</f>
        <v>#REF!</v>
      </c>
      <c r="O207" s="18"/>
    </row>
    <row r="208" spans="1:15" s="26" customFormat="1" ht="15" hidden="1" customHeight="1" x14ac:dyDescent="0.2">
      <c r="A208" s="15"/>
      <c r="B208" s="15"/>
      <c r="C208" s="46"/>
      <c r="D208" s="14"/>
      <c r="E208" s="14" t="str">
        <f>IFERROR(VLOOKUP($D208,'2. Provider Details'!$A:$H,2,FALSE),"Select Supplier")</f>
        <v>Select Supplier</v>
      </c>
      <c r="F208" s="17" t="str">
        <f>IFERROR(VLOOKUP($D208,'2. Provider Details'!$A:$H,6,FALSE),"Select Supplier")</f>
        <v>Select Supplier</v>
      </c>
      <c r="G208" s="14"/>
      <c r="H208" s="17"/>
      <c r="I208" s="17"/>
      <c r="J208" s="17" t="str">
        <f>IFERROR(VLOOKUP($D208,'2. Provider Details'!$A:$H,7,FALSE),"Select Supplier")</f>
        <v>Select Supplier</v>
      </c>
      <c r="K208" s="47"/>
      <c r="L208" s="15"/>
      <c r="M208" s="15" t="e">
        <f>+#REF!</f>
        <v>#REF!</v>
      </c>
      <c r="N208" s="15" t="e">
        <f>+#REF!</f>
        <v>#REF!</v>
      </c>
      <c r="O208" s="18"/>
    </row>
    <row r="209" spans="1:15" s="26" customFormat="1" ht="60" hidden="1" customHeight="1" x14ac:dyDescent="0.2">
      <c r="A209" s="30" t="s">
        <v>176</v>
      </c>
      <c r="B209" s="29">
        <v>43685</v>
      </c>
      <c r="C209" s="38">
        <v>540</v>
      </c>
      <c r="D209" s="28" t="s">
        <v>151</v>
      </c>
      <c r="E209" s="28" t="str">
        <f>IFERROR(VLOOKUP($D209,'2. Provider Details'!$A:$H,2,FALSE),"Select Supplier")</f>
        <v>2 Ashmore Drive 
Gnosall  
Staffordshire 
ST20 0RP</v>
      </c>
      <c r="F209" s="31" t="str">
        <f>IFERROR(VLOOKUP($D209,'2. Provider Details'!$A:$H,6,FALSE),"Select Supplier")</f>
        <v>N/A</v>
      </c>
      <c r="G209" s="28" t="s">
        <v>24</v>
      </c>
      <c r="H209" s="31" t="s">
        <v>13</v>
      </c>
      <c r="I209" s="31" t="s">
        <v>13</v>
      </c>
      <c r="J209" s="31" t="str">
        <f>IFERROR(VLOOKUP($D209,'2. Provider Details'!$A:$H,7,FALSE),"Select Supplier")</f>
        <v>Yes</v>
      </c>
      <c r="K209" s="41">
        <v>2</v>
      </c>
      <c r="L209" s="29">
        <v>43683</v>
      </c>
      <c r="M209" s="29" t="e">
        <f>+#REF!</f>
        <v>#REF!</v>
      </c>
      <c r="N209" s="29" t="e">
        <f>+#REF!</f>
        <v>#REF!</v>
      </c>
      <c r="O209" s="40" t="s">
        <v>12</v>
      </c>
    </row>
    <row r="210" spans="1:15" s="26" customFormat="1" ht="15" hidden="1" customHeight="1" x14ac:dyDescent="0.2">
      <c r="A210" s="15"/>
      <c r="B210" s="15"/>
      <c r="C210" s="46"/>
      <c r="D210" s="14"/>
      <c r="E210" s="14" t="str">
        <f>IFERROR(VLOOKUP($D210,'2. Provider Details'!$A:$H,2,FALSE),"Select Supplier")</f>
        <v>Select Supplier</v>
      </c>
      <c r="F210" s="17" t="str">
        <f>IFERROR(VLOOKUP($D210,'2. Provider Details'!$A:$H,6,FALSE),"Select Supplier")</f>
        <v>Select Supplier</v>
      </c>
      <c r="G210" s="14"/>
      <c r="H210" s="17"/>
      <c r="I210" s="17"/>
      <c r="J210" s="17" t="str">
        <f>IFERROR(VLOOKUP($D210,'2. Provider Details'!$A:$H,7,FALSE),"Select Supplier")</f>
        <v>Select Supplier</v>
      </c>
      <c r="K210" s="47"/>
      <c r="L210" s="15"/>
      <c r="M210" s="15" t="e">
        <f>+#REF!</f>
        <v>#REF!</v>
      </c>
      <c r="N210" s="15" t="e">
        <f>+#REF!</f>
        <v>#REF!</v>
      </c>
      <c r="O210" s="18"/>
    </row>
    <row r="211" spans="1:15" s="26" customFormat="1" ht="60" hidden="1" customHeight="1" x14ac:dyDescent="0.2">
      <c r="A211" s="29">
        <v>43635</v>
      </c>
      <c r="B211" s="29">
        <v>43636</v>
      </c>
      <c r="C211" s="38">
        <v>2668</v>
      </c>
      <c r="D211" s="28" t="s">
        <v>80</v>
      </c>
      <c r="E211" s="28" t="str">
        <f>IFERROR(VLOOKUP($D211,'2. Provider Details'!$A:$H,2,FALSE),"Select Supplier")</f>
        <v>11 Ferndell Close 
Cannock 
Staffs 
WS11 1HR</v>
      </c>
      <c r="F211" s="31" t="str">
        <f>IFERROR(VLOOKUP($D211,'2. Provider Details'!$A:$H,6,FALSE),"Select Supplier")</f>
        <v>N/A</v>
      </c>
      <c r="G211" s="28" t="s">
        <v>24</v>
      </c>
      <c r="H211" s="31" t="s">
        <v>13</v>
      </c>
      <c r="I211" s="31" t="s">
        <v>13</v>
      </c>
      <c r="J211" s="31" t="str">
        <f>IFERROR(VLOOKUP($D211,'2. Provider Details'!$A:$H,7,FALSE),"Select Supplier")</f>
        <v>Yes</v>
      </c>
      <c r="K211" s="41">
        <v>2</v>
      </c>
      <c r="L211" s="29">
        <v>43634</v>
      </c>
      <c r="M211" s="29" t="e">
        <f>+#REF!</f>
        <v>#REF!</v>
      </c>
      <c r="N211" s="29" t="e">
        <f>+#REF!</f>
        <v>#REF!</v>
      </c>
      <c r="O211" s="40" t="s">
        <v>12</v>
      </c>
    </row>
    <row r="212" spans="1:15" s="26" customFormat="1" ht="90" hidden="1" customHeight="1" x14ac:dyDescent="0.2">
      <c r="A212" s="29">
        <v>43640</v>
      </c>
      <c r="B212" s="29">
        <v>43676</v>
      </c>
      <c r="C212" s="38">
        <v>2600</v>
      </c>
      <c r="D212" s="28" t="s">
        <v>90</v>
      </c>
      <c r="E212" s="28" t="str">
        <f>IFERROR(VLOOKUP($D212,'2. Provider Details'!$A:$H,2,FALSE),"Select Supplier")</f>
        <v>Dean Row Court  
Summerfields Village Centre 
Dean Row Road  
Wilmslow 
SK9 2TB</v>
      </c>
      <c r="F212" s="31">
        <f>IFERROR(VLOOKUP($D212,'2. Provider Details'!$A:$H,6,FALSE),"Select Supplier")</f>
        <v>235030744</v>
      </c>
      <c r="G212" s="28" t="s">
        <v>24</v>
      </c>
      <c r="H212" s="31" t="s">
        <v>109</v>
      </c>
      <c r="I212" s="31" t="s">
        <v>109</v>
      </c>
      <c r="J212" s="31" t="str">
        <f>IFERROR(VLOOKUP($D212,'2. Provider Details'!$A:$H,7,FALSE),"Select Supplier")</f>
        <v>Yes</v>
      </c>
      <c r="K212" s="41">
        <v>1</v>
      </c>
      <c r="L212" s="29">
        <v>43637</v>
      </c>
      <c r="M212" s="29" t="e">
        <f>+#REF!</f>
        <v>#REF!</v>
      </c>
      <c r="N212" s="29" t="e">
        <f>+#REF!</f>
        <v>#REF!</v>
      </c>
      <c r="O212" s="40" t="s">
        <v>12</v>
      </c>
    </row>
    <row r="213" spans="1:15" s="26" customFormat="1" ht="15" hidden="1" customHeight="1" x14ac:dyDescent="0.2">
      <c r="A213" s="15"/>
      <c r="B213" s="15"/>
      <c r="C213" s="46"/>
      <c r="D213" s="14"/>
      <c r="E213" s="14" t="str">
        <f>IFERROR(VLOOKUP($D213,'2. Provider Details'!$A:$H,2,FALSE),"Select Supplier")</f>
        <v>Select Supplier</v>
      </c>
      <c r="F213" s="17" t="str">
        <f>IFERROR(VLOOKUP($D213,'2. Provider Details'!$A:$H,6,FALSE),"Select Supplier")</f>
        <v>Select Supplier</v>
      </c>
      <c r="G213" s="14"/>
      <c r="H213" s="17"/>
      <c r="I213" s="17"/>
      <c r="J213" s="17" t="str">
        <f>IFERROR(VLOOKUP($D213,'2. Provider Details'!$A:$H,7,FALSE),"Select Supplier")</f>
        <v>Select Supplier</v>
      </c>
      <c r="K213" s="47"/>
      <c r="L213" s="15"/>
      <c r="M213" s="15" t="e">
        <f>+#REF!</f>
        <v>#REF!</v>
      </c>
      <c r="N213" s="15" t="e">
        <f>+#REF!</f>
        <v>#REF!</v>
      </c>
      <c r="O213" s="18"/>
    </row>
    <row r="214" spans="1:15" s="26" customFormat="1" ht="15" hidden="1" customHeight="1" x14ac:dyDescent="0.2">
      <c r="A214" s="15"/>
      <c r="B214" s="15"/>
      <c r="C214" s="46"/>
      <c r="D214" s="14"/>
      <c r="E214" s="14" t="str">
        <f>IFERROR(VLOOKUP($D214,'2. Provider Details'!$A:$H,2,FALSE),"Select Supplier")</f>
        <v>Select Supplier</v>
      </c>
      <c r="F214" s="17" t="str">
        <f>IFERROR(VLOOKUP($D214,'2. Provider Details'!$A:$H,6,FALSE),"Select Supplier")</f>
        <v>Select Supplier</v>
      </c>
      <c r="G214" s="14"/>
      <c r="H214" s="17"/>
      <c r="I214" s="17"/>
      <c r="J214" s="17" t="str">
        <f>IFERROR(VLOOKUP($D214,'2. Provider Details'!$A:$H,7,FALSE),"Select Supplier")</f>
        <v>Select Supplier</v>
      </c>
      <c r="K214" s="47"/>
      <c r="L214" s="15"/>
      <c r="M214" s="15" t="e">
        <f>+#REF!</f>
        <v>#REF!</v>
      </c>
      <c r="N214" s="15" t="e">
        <f>+#REF!</f>
        <v>#REF!</v>
      </c>
      <c r="O214" s="18"/>
    </row>
    <row r="215" spans="1:15" s="26" customFormat="1" ht="45" hidden="1" customHeight="1" x14ac:dyDescent="0.2">
      <c r="A215" s="29">
        <v>43670</v>
      </c>
      <c r="B215" s="37">
        <v>43698</v>
      </c>
      <c r="C215" s="38">
        <v>319995</v>
      </c>
      <c r="D215" s="28" t="s">
        <v>175</v>
      </c>
      <c r="E215" s="28" t="str">
        <f>IFERROR(VLOOKUP($D215,'2. Provider Details'!$A:$H,2,FALSE),"Select Supplier")</f>
        <v>Orchard Street
Tamworth
B79 7RH</v>
      </c>
      <c r="F215" s="31" t="str">
        <f>IFERROR(VLOOKUP($D215,'2. Provider Details'!$A:$H,6,FALSE),"Select Supplier")</f>
        <v>N/A</v>
      </c>
      <c r="G215" s="28" t="s">
        <v>25</v>
      </c>
      <c r="H215" s="31" t="s">
        <v>109</v>
      </c>
      <c r="I215" s="31" t="s">
        <v>109</v>
      </c>
      <c r="J215" s="31" t="str">
        <f>IFERROR(VLOOKUP($D215,'2. Provider Details'!$A:$H,7,FALSE),"Select Supplier")</f>
        <v>Yes</v>
      </c>
      <c r="K215" s="41">
        <v>2</v>
      </c>
      <c r="L215" s="29">
        <v>43668</v>
      </c>
      <c r="M215" s="29">
        <v>43709</v>
      </c>
      <c r="N215" s="29">
        <v>44804</v>
      </c>
      <c r="O215" s="40" t="s">
        <v>12</v>
      </c>
    </row>
    <row r="216" spans="1:15" s="26" customFormat="1" ht="15" hidden="1" customHeight="1" x14ac:dyDescent="0.2">
      <c r="A216" s="15"/>
      <c r="B216" s="15"/>
      <c r="C216" s="46"/>
      <c r="D216" s="14"/>
      <c r="E216" s="14" t="str">
        <f>IFERROR(VLOOKUP($D216,'2. Provider Details'!$A:$H,2,FALSE),"Select Supplier")</f>
        <v>Select Supplier</v>
      </c>
      <c r="F216" s="17" t="str">
        <f>IFERROR(VLOOKUP($D216,'2. Provider Details'!$A:$H,6,FALSE),"Select Supplier")</f>
        <v>Select Supplier</v>
      </c>
      <c r="G216" s="14"/>
      <c r="H216" s="17"/>
      <c r="I216" s="17"/>
      <c r="J216" s="17" t="str">
        <f>IFERROR(VLOOKUP($D216,'2. Provider Details'!$A:$H,7,FALSE),"Select Supplier")</f>
        <v>Select Supplier</v>
      </c>
      <c r="K216" s="47"/>
      <c r="L216" s="15"/>
      <c r="M216" s="15" t="e">
        <f>+#REF!</f>
        <v>#REF!</v>
      </c>
      <c r="N216" s="15" t="e">
        <f>+#REF!</f>
        <v>#REF!</v>
      </c>
      <c r="O216" s="18"/>
    </row>
    <row r="217" spans="1:15" s="26" customFormat="1" ht="95.25" hidden="1" customHeight="1" x14ac:dyDescent="0.2">
      <c r="A217" s="29">
        <v>43676</v>
      </c>
      <c r="B217" s="37">
        <v>43676</v>
      </c>
      <c r="C217" s="38">
        <v>5200</v>
      </c>
      <c r="D217" s="28" t="s">
        <v>90</v>
      </c>
      <c r="E217" s="28" t="str">
        <f>IFERROR(VLOOKUP($D217,'2. Provider Details'!$A:$H,2,FALSE),"Select Supplier")</f>
        <v>Dean Row Court  
Summerfields Village Centre 
Dean Row Road  
Wilmslow 
SK9 2TB</v>
      </c>
      <c r="F217" s="31">
        <f>IFERROR(VLOOKUP($D217,'2. Provider Details'!$A:$H,6,FALSE),"Select Supplier")</f>
        <v>235030744</v>
      </c>
      <c r="G217" s="28" t="s">
        <v>24</v>
      </c>
      <c r="H217" s="31" t="s">
        <v>109</v>
      </c>
      <c r="I217" s="31" t="s">
        <v>109</v>
      </c>
      <c r="J217" s="31" t="str">
        <f>IFERROR(VLOOKUP($D217,'2. Provider Details'!$A:$H,7,FALSE),"Select Supplier")</f>
        <v>Yes</v>
      </c>
      <c r="K217" s="41">
        <v>2</v>
      </c>
      <c r="L217" s="29">
        <v>43665</v>
      </c>
      <c r="M217" s="29" t="e">
        <f>+#REF!</f>
        <v>#REF!</v>
      </c>
      <c r="N217" s="29" t="e">
        <f>+#REF!</f>
        <v>#REF!</v>
      </c>
      <c r="O217" s="40" t="s">
        <v>12</v>
      </c>
    </row>
    <row r="218" spans="1:15" s="26" customFormat="1" ht="60" hidden="1" customHeight="1" x14ac:dyDescent="0.2">
      <c r="A218" s="29">
        <v>43693</v>
      </c>
      <c r="B218" s="37">
        <v>43702</v>
      </c>
      <c r="C218" s="38">
        <v>8880</v>
      </c>
      <c r="D218" s="28" t="s">
        <v>80</v>
      </c>
      <c r="E218" s="28" t="str">
        <f>IFERROR(VLOOKUP($D218,'2. Provider Details'!$A:$H,2,FALSE),"Select Supplier")</f>
        <v>11 Ferndell Close 
Cannock 
Staffs 
WS11 1HR</v>
      </c>
      <c r="F218" s="31" t="str">
        <f>IFERROR(VLOOKUP($D218,'2. Provider Details'!$A:$H,6,FALSE),"Select Supplier")</f>
        <v>N/A</v>
      </c>
      <c r="G218" s="28" t="s">
        <v>24</v>
      </c>
      <c r="H218" s="31" t="s">
        <v>109</v>
      </c>
      <c r="I218" s="31" t="s">
        <v>109</v>
      </c>
      <c r="J218" s="31" t="str">
        <f>IFERROR(VLOOKUP($D218,'2. Provider Details'!$A:$H,7,FALSE),"Select Supplier")</f>
        <v>Yes</v>
      </c>
      <c r="K218" s="41">
        <v>3</v>
      </c>
      <c r="L218" s="29">
        <v>43693</v>
      </c>
      <c r="M218" s="29" t="e">
        <f>+#REF!</f>
        <v>#REF!</v>
      </c>
      <c r="N218" s="29" t="e">
        <f>+#REF!</f>
        <v>#REF!</v>
      </c>
      <c r="O218" s="40" t="s">
        <v>12</v>
      </c>
    </row>
    <row r="219" spans="1:15" s="26" customFormat="1" ht="15" hidden="1" customHeight="1" x14ac:dyDescent="0.2">
      <c r="A219" s="15"/>
      <c r="B219" s="15"/>
      <c r="C219" s="46"/>
      <c r="D219" s="14"/>
      <c r="E219" s="14" t="str">
        <f>IFERROR(VLOOKUP($D219,'2. Provider Details'!$A:$H,2,FALSE),"Select Supplier")</f>
        <v>Select Supplier</v>
      </c>
      <c r="F219" s="17" t="str">
        <f>IFERROR(VLOOKUP($D219,'2. Provider Details'!$A:$H,6,FALSE),"Select Supplier")</f>
        <v>Select Supplier</v>
      </c>
      <c r="G219" s="14"/>
      <c r="H219" s="17"/>
      <c r="I219" s="17"/>
      <c r="J219" s="17" t="str">
        <f>IFERROR(VLOOKUP($D219,'2. Provider Details'!$A:$H,7,FALSE),"Select Supplier")</f>
        <v>Select Supplier</v>
      </c>
      <c r="K219" s="47"/>
      <c r="L219" s="15"/>
      <c r="M219" s="15" t="e">
        <f>+#REF!</f>
        <v>#REF!</v>
      </c>
      <c r="N219" s="15" t="e">
        <f>+#REF!</f>
        <v>#REF!</v>
      </c>
      <c r="O219" s="18"/>
    </row>
    <row r="220" spans="1:15" s="26" customFormat="1" ht="60" hidden="1" customHeight="1" x14ac:dyDescent="0.2">
      <c r="A220" s="29">
        <v>43691</v>
      </c>
      <c r="B220" s="37">
        <v>43711</v>
      </c>
      <c r="C220" s="33">
        <v>4524</v>
      </c>
      <c r="D220" s="28" t="s">
        <v>80</v>
      </c>
      <c r="E220" s="28" t="str">
        <f>IFERROR(VLOOKUP($D220,'2. Provider Details'!$A:$H,2,FALSE),"Select Supplier")</f>
        <v>11 Ferndell Close 
Cannock 
Staffs 
WS11 1HR</v>
      </c>
      <c r="F220" s="31" t="str">
        <f>IFERROR(VLOOKUP($D220,'2. Provider Details'!$A:$H,6,FALSE),"Select Supplier")</f>
        <v>N/A</v>
      </c>
      <c r="G220" s="28" t="s">
        <v>24</v>
      </c>
      <c r="H220" s="31" t="s">
        <v>13</v>
      </c>
      <c r="I220" s="31" t="s">
        <v>13</v>
      </c>
      <c r="J220" s="31" t="str">
        <f>IFERROR(VLOOKUP($D220,'2. Provider Details'!$A:$H,7,FALSE),"Select Supplier")</f>
        <v>Yes</v>
      </c>
      <c r="K220" s="41">
        <v>1</v>
      </c>
      <c r="L220" s="29">
        <v>43690</v>
      </c>
      <c r="M220" s="29" t="e">
        <f>+#REF!</f>
        <v>#REF!</v>
      </c>
      <c r="N220" s="29" t="e">
        <f>+#REF!</f>
        <v>#REF!</v>
      </c>
      <c r="O220" s="40" t="s">
        <v>12</v>
      </c>
    </row>
    <row r="221" spans="1:15" s="26" customFormat="1" ht="60" hidden="1" customHeight="1" x14ac:dyDescent="0.2">
      <c r="A221" s="29">
        <v>43692</v>
      </c>
      <c r="B221" s="37">
        <v>43702</v>
      </c>
      <c r="C221" s="33">
        <v>1856</v>
      </c>
      <c r="D221" s="28" t="s">
        <v>80</v>
      </c>
      <c r="E221" s="28" t="str">
        <f>IFERROR(VLOOKUP($D221,'2. Provider Details'!$A:$H,2,FALSE),"Select Supplier")</f>
        <v>11 Ferndell Close 
Cannock 
Staffs 
WS11 1HR</v>
      </c>
      <c r="F221" s="31" t="str">
        <f>IFERROR(VLOOKUP($D221,'2. Provider Details'!$A:$H,6,FALSE),"Select Supplier")</f>
        <v>N/A</v>
      </c>
      <c r="G221" s="28" t="s">
        <v>24</v>
      </c>
      <c r="H221" s="31" t="s">
        <v>13</v>
      </c>
      <c r="I221" s="31" t="s">
        <v>13</v>
      </c>
      <c r="J221" s="31" t="str">
        <f>IFERROR(VLOOKUP($D221,'2. Provider Details'!$A:$H,7,FALSE),"Select Supplier")</f>
        <v>Yes</v>
      </c>
      <c r="K221" s="41">
        <v>1</v>
      </c>
      <c r="L221" s="29">
        <v>43692</v>
      </c>
      <c r="M221" s="29" t="e">
        <f>+#REF!</f>
        <v>#REF!</v>
      </c>
      <c r="N221" s="29" t="e">
        <f>+#REF!</f>
        <v>#REF!</v>
      </c>
      <c r="O221" s="40" t="s">
        <v>12</v>
      </c>
    </row>
    <row r="222" spans="1:15" s="26" customFormat="1" ht="15" hidden="1" customHeight="1" x14ac:dyDescent="0.2">
      <c r="A222" s="15"/>
      <c r="B222" s="15"/>
      <c r="C222" s="46"/>
      <c r="D222" s="14"/>
      <c r="E222" s="14" t="str">
        <f>IFERROR(VLOOKUP($D222,'2. Provider Details'!$A:$H,2,FALSE),"Select Supplier")</f>
        <v>Select Supplier</v>
      </c>
      <c r="F222" s="17" t="str">
        <f>IFERROR(VLOOKUP($D222,'2. Provider Details'!$A:$H,6,FALSE),"Select Supplier")</f>
        <v>Select Supplier</v>
      </c>
      <c r="G222" s="12" t="e">
        <f>+#REF!</f>
        <v>#REF!</v>
      </c>
      <c r="H222" s="17"/>
      <c r="I222" s="17"/>
      <c r="J222" s="17" t="str">
        <f>IFERROR(VLOOKUP($D222,'2. Provider Details'!$A:$H,7,FALSE),"Select Supplier")</f>
        <v>Select Supplier</v>
      </c>
      <c r="K222" s="47"/>
      <c r="L222" s="15"/>
      <c r="M222" s="15" t="e">
        <f>+#REF!</f>
        <v>#REF!</v>
      </c>
      <c r="N222" s="15" t="e">
        <f>+#REF!</f>
        <v>#REF!</v>
      </c>
      <c r="O222" s="18"/>
    </row>
    <row r="223" spans="1:15" s="26" customFormat="1" ht="15" hidden="1" customHeight="1" x14ac:dyDescent="0.2">
      <c r="A223" s="15"/>
      <c r="B223" s="15"/>
      <c r="C223" s="46"/>
      <c r="D223" s="14"/>
      <c r="E223" s="14" t="str">
        <f>IFERROR(VLOOKUP($D223,'2. Provider Details'!$A:$H,2,FALSE),"Select Supplier")</f>
        <v>Select Supplier</v>
      </c>
      <c r="F223" s="17" t="str">
        <f>IFERROR(VLOOKUP($D223,'2. Provider Details'!$A:$H,6,FALSE),"Select Supplier")</f>
        <v>Select Supplier</v>
      </c>
      <c r="G223" s="14"/>
      <c r="H223" s="17"/>
      <c r="I223" s="17"/>
      <c r="J223" s="17" t="str">
        <f>IFERROR(VLOOKUP($D223,'2. Provider Details'!$A:$H,7,FALSE),"Select Supplier")</f>
        <v>Select Supplier</v>
      </c>
      <c r="K223" s="47"/>
      <c r="L223" s="15"/>
      <c r="M223" s="15" t="e">
        <f>+#REF!</f>
        <v>#REF!</v>
      </c>
      <c r="N223" s="15" t="e">
        <f>+#REF!</f>
        <v>#REF!</v>
      </c>
      <c r="O223" s="18"/>
    </row>
    <row r="224" spans="1:15" s="26" customFormat="1" ht="60" hidden="1" customHeight="1" x14ac:dyDescent="0.2">
      <c r="A224" s="29">
        <v>43706</v>
      </c>
      <c r="B224" s="29">
        <v>43738</v>
      </c>
      <c r="C224" s="33">
        <v>2262</v>
      </c>
      <c r="D224" s="28" t="s">
        <v>80</v>
      </c>
      <c r="E224" s="28" t="str">
        <f>IFERROR(VLOOKUP($D224,'2. Provider Details'!$A:$H,2,FALSE),"Select Supplier")</f>
        <v>11 Ferndell Close 
Cannock 
Staffs 
WS11 1HR</v>
      </c>
      <c r="F224" s="31" t="str">
        <f>IFERROR(VLOOKUP($D224,'2. Provider Details'!$A:$H,6,FALSE),"Select Supplier")</f>
        <v>N/A</v>
      </c>
      <c r="G224" s="28" t="s">
        <v>24</v>
      </c>
      <c r="H224" s="31" t="s">
        <v>13</v>
      </c>
      <c r="I224" s="31" t="s">
        <v>13</v>
      </c>
      <c r="J224" s="31" t="str">
        <f>IFERROR(VLOOKUP($D224,'2. Provider Details'!$A:$H,7,FALSE),"Select Supplier")</f>
        <v>Yes</v>
      </c>
      <c r="K224" s="41">
        <v>1</v>
      </c>
      <c r="L224" s="29">
        <v>43706</v>
      </c>
      <c r="M224" s="29" t="e">
        <f>+#REF!</f>
        <v>#REF!</v>
      </c>
      <c r="N224" s="29" t="e">
        <f>+#REF!</f>
        <v>#REF!</v>
      </c>
      <c r="O224" s="40" t="s">
        <v>12</v>
      </c>
    </row>
    <row r="225" spans="1:15" s="26" customFormat="1" ht="60" hidden="1" customHeight="1" x14ac:dyDescent="0.2">
      <c r="A225" s="29">
        <v>43707</v>
      </c>
      <c r="B225" s="29">
        <v>43707</v>
      </c>
      <c r="C225" s="38">
        <v>4440</v>
      </c>
      <c r="D225" s="28" t="s">
        <v>80</v>
      </c>
      <c r="E225" s="28" t="str">
        <f>IFERROR(VLOOKUP($D225,'2. Provider Details'!$A:$H,2,FALSE),"Select Supplier")</f>
        <v>11 Ferndell Close 
Cannock 
Staffs 
WS11 1HR</v>
      </c>
      <c r="F225" s="31" t="str">
        <f>IFERROR(VLOOKUP($D225,'2. Provider Details'!$A:$H,6,FALSE),"Select Supplier")</f>
        <v>N/A</v>
      </c>
      <c r="G225" s="28" t="s">
        <v>24</v>
      </c>
      <c r="H225" s="31" t="s">
        <v>13</v>
      </c>
      <c r="I225" s="31" t="s">
        <v>13</v>
      </c>
      <c r="J225" s="31" t="str">
        <f>IFERROR(VLOOKUP($D225,'2. Provider Details'!$A:$H,7,FALSE),"Select Supplier")</f>
        <v>Yes</v>
      </c>
      <c r="K225" s="41">
        <v>1</v>
      </c>
      <c r="L225" s="29">
        <v>43707</v>
      </c>
      <c r="M225" s="29" t="e">
        <f>+#REF!</f>
        <v>#REF!</v>
      </c>
      <c r="N225" s="29" t="e">
        <f>+#REF!</f>
        <v>#REF!</v>
      </c>
      <c r="O225" s="40" t="s">
        <v>12</v>
      </c>
    </row>
    <row r="226" spans="1:15" s="26" customFormat="1" ht="90" hidden="1" customHeight="1" x14ac:dyDescent="0.2">
      <c r="A226" s="29">
        <v>43705</v>
      </c>
      <c r="B226" s="37">
        <v>43710</v>
      </c>
      <c r="C226" s="38">
        <v>9620</v>
      </c>
      <c r="D226" s="28" t="s">
        <v>90</v>
      </c>
      <c r="E226" s="28" t="str">
        <f>IFERROR(VLOOKUP($D226,'2. Provider Details'!$A:$H,2,FALSE),"Select Supplier")</f>
        <v>Dean Row Court  
Summerfields Village Centre 
Dean Row Road  
Wilmslow 
SK9 2TB</v>
      </c>
      <c r="F226" s="31">
        <f>IFERROR(VLOOKUP($D226,'2. Provider Details'!$A:$H,6,FALSE),"Select Supplier")</f>
        <v>235030744</v>
      </c>
      <c r="G226" s="28" t="s">
        <v>24</v>
      </c>
      <c r="H226" s="31" t="s">
        <v>109</v>
      </c>
      <c r="I226" s="31" t="s">
        <v>109</v>
      </c>
      <c r="J226" s="31" t="str">
        <f>IFERROR(VLOOKUP($D226,'2. Provider Details'!$A:$H,7,FALSE),"Select Supplier")</f>
        <v>Yes</v>
      </c>
      <c r="K226" s="41">
        <v>2</v>
      </c>
      <c r="L226" s="29">
        <v>43705</v>
      </c>
      <c r="M226" s="29" t="e">
        <f>+#REF!</f>
        <v>#REF!</v>
      </c>
      <c r="N226" s="29" t="e">
        <f>+#REF!</f>
        <v>#REF!</v>
      </c>
      <c r="O226" s="40" t="s">
        <v>12</v>
      </c>
    </row>
    <row r="227" spans="1:15" s="26" customFormat="1" ht="90" hidden="1" customHeight="1" x14ac:dyDescent="0.2">
      <c r="A227" s="29">
        <v>43738</v>
      </c>
      <c r="B227" s="29">
        <v>43746</v>
      </c>
      <c r="C227" s="38">
        <v>6500</v>
      </c>
      <c r="D227" s="28" t="s">
        <v>90</v>
      </c>
      <c r="E227" s="28" t="str">
        <f>IFERROR(VLOOKUP($D227,'2. Provider Details'!$A:$H,2,FALSE),"Select Supplier")</f>
        <v>Dean Row Court  
Summerfields Village Centre 
Dean Row Road  
Wilmslow 
SK9 2TB</v>
      </c>
      <c r="F227" s="31">
        <f>IFERROR(VLOOKUP($D227,'2. Provider Details'!$A:$H,6,FALSE),"Select Supplier")</f>
        <v>235030744</v>
      </c>
      <c r="G227" s="27" t="e">
        <f>+#REF!</f>
        <v>#REF!</v>
      </c>
      <c r="H227" s="31" t="s">
        <v>13</v>
      </c>
      <c r="I227" s="31" t="s">
        <v>13</v>
      </c>
      <c r="J227" s="31" t="str">
        <f>IFERROR(VLOOKUP($D227,'2. Provider Details'!$A:$H,7,FALSE),"Select Supplier")</f>
        <v>Yes</v>
      </c>
      <c r="K227" s="41">
        <v>2</v>
      </c>
      <c r="L227" s="29">
        <v>43745</v>
      </c>
      <c r="M227" s="29" t="e">
        <f>+#REF!</f>
        <v>#REF!</v>
      </c>
      <c r="N227" s="29" t="e">
        <f>+#REF!</f>
        <v>#REF!</v>
      </c>
      <c r="O227" s="40" t="s">
        <v>12</v>
      </c>
    </row>
    <row r="228" spans="1:15" s="26" customFormat="1" ht="60" hidden="1" customHeight="1" x14ac:dyDescent="0.2">
      <c r="A228" s="29">
        <v>43725</v>
      </c>
      <c r="B228" s="37">
        <v>43727</v>
      </c>
      <c r="C228" s="38">
        <v>4524</v>
      </c>
      <c r="D228" s="28" t="s">
        <v>80</v>
      </c>
      <c r="E228" s="28" t="str">
        <f>IFERROR(VLOOKUP($D228,'2. Provider Details'!$A:$H,2,FALSE),"Select Supplier")</f>
        <v>11 Ferndell Close 
Cannock 
Staffs 
WS11 1HR</v>
      </c>
      <c r="F228" s="31" t="str">
        <f>IFERROR(VLOOKUP($D228,'2. Provider Details'!$A:$H,6,FALSE),"Select Supplier")</f>
        <v>N/A</v>
      </c>
      <c r="G228" s="27" t="e">
        <f>+#REF!</f>
        <v>#REF!</v>
      </c>
      <c r="H228" s="31" t="s">
        <v>13</v>
      </c>
      <c r="I228" s="31" t="s">
        <v>13</v>
      </c>
      <c r="J228" s="31" t="str">
        <f>IFERROR(VLOOKUP($D228,'2. Provider Details'!$A:$H,7,FALSE),"Select Supplier")</f>
        <v>Yes</v>
      </c>
      <c r="K228" s="41">
        <v>3</v>
      </c>
      <c r="L228" s="29">
        <v>43733</v>
      </c>
      <c r="M228" s="29" t="e">
        <f>+#REF!</f>
        <v>#REF!</v>
      </c>
      <c r="N228" s="29" t="e">
        <f>+#REF!</f>
        <v>#REF!</v>
      </c>
      <c r="O228" s="40" t="s">
        <v>12</v>
      </c>
    </row>
    <row r="229" spans="1:15" s="26" customFormat="1" ht="90" hidden="1" customHeight="1" x14ac:dyDescent="0.2">
      <c r="A229" s="29">
        <v>43738</v>
      </c>
      <c r="B229" s="29">
        <v>43745</v>
      </c>
      <c r="C229" s="38">
        <v>9750</v>
      </c>
      <c r="D229" s="28" t="s">
        <v>90</v>
      </c>
      <c r="E229" s="28" t="str">
        <f>IFERROR(VLOOKUP($D229,'2. Provider Details'!$A:$H,2,FALSE),"Select Supplier")</f>
        <v>Dean Row Court  
Summerfields Village Centre 
Dean Row Road  
Wilmslow 
SK9 2TB</v>
      </c>
      <c r="F229" s="31">
        <f>IFERROR(VLOOKUP($D229,'2. Provider Details'!$A:$H,6,FALSE),"Select Supplier")</f>
        <v>235030744</v>
      </c>
      <c r="G229" s="27" t="e">
        <f>+#REF!</f>
        <v>#REF!</v>
      </c>
      <c r="H229" s="31" t="s">
        <v>13</v>
      </c>
      <c r="I229" s="31" t="s">
        <v>13</v>
      </c>
      <c r="J229" s="31" t="str">
        <f>IFERROR(VLOOKUP($D229,'2. Provider Details'!$A:$H,7,FALSE),"Select Supplier")</f>
        <v>Yes</v>
      </c>
      <c r="K229" s="41">
        <v>2</v>
      </c>
      <c r="L229" s="29">
        <v>43748</v>
      </c>
      <c r="M229" s="29" t="e">
        <f>+#REF!</f>
        <v>#REF!</v>
      </c>
      <c r="N229" s="29" t="e">
        <f>+#REF!</f>
        <v>#REF!</v>
      </c>
      <c r="O229" s="40" t="s">
        <v>12</v>
      </c>
    </row>
    <row r="230" spans="1:15" s="26" customFormat="1" ht="60" hidden="1" customHeight="1" x14ac:dyDescent="0.2">
      <c r="A230" s="29">
        <v>43727</v>
      </c>
      <c r="B230" s="29">
        <v>43742</v>
      </c>
      <c r="C230" s="38">
        <v>9570</v>
      </c>
      <c r="D230" s="28" t="s">
        <v>80</v>
      </c>
      <c r="E230" s="28" t="str">
        <f>IFERROR(VLOOKUP($D230,'2. Provider Details'!$A:$H,2,FALSE),"Select Supplier")</f>
        <v>11 Ferndell Close 
Cannock 
Staffs 
WS11 1HR</v>
      </c>
      <c r="F230" s="31" t="str">
        <f>IFERROR(VLOOKUP($D230,'2. Provider Details'!$A:$H,6,FALSE),"Select Supplier")</f>
        <v>N/A</v>
      </c>
      <c r="G230" s="27" t="e">
        <f>+#REF!</f>
        <v>#REF!</v>
      </c>
      <c r="H230" s="31" t="s">
        <v>13</v>
      </c>
      <c r="I230" s="31" t="s">
        <v>13</v>
      </c>
      <c r="J230" s="31" t="str">
        <f>IFERROR(VLOOKUP($D230,'2. Provider Details'!$A:$H,7,FALSE),"Select Supplier")</f>
        <v>Yes</v>
      </c>
      <c r="K230" s="41">
        <v>3</v>
      </c>
      <c r="L230" s="29">
        <v>43727</v>
      </c>
      <c r="M230" s="29" t="e">
        <f>+#REF!</f>
        <v>#REF!</v>
      </c>
      <c r="N230" s="29" t="e">
        <f>+#REF!</f>
        <v>#REF!</v>
      </c>
      <c r="O230" s="40" t="s">
        <v>12</v>
      </c>
    </row>
    <row r="231" spans="1:15" s="26" customFormat="1" ht="90" hidden="1" customHeight="1" x14ac:dyDescent="0.2">
      <c r="A231" s="29">
        <v>43710</v>
      </c>
      <c r="B231" s="37" t="s">
        <v>165</v>
      </c>
      <c r="C231" s="38">
        <v>5070</v>
      </c>
      <c r="D231" s="28" t="s">
        <v>90</v>
      </c>
      <c r="E231" s="28" t="str">
        <f>IFERROR(VLOOKUP($D231,'2. Provider Details'!$A:$H,2,FALSE),"Select Supplier")</f>
        <v>Dean Row Court  
Summerfields Village Centre 
Dean Row Road  
Wilmslow 
SK9 2TB</v>
      </c>
      <c r="F231" s="31">
        <f>IFERROR(VLOOKUP($D231,'2. Provider Details'!$A:$H,6,FALSE),"Select Supplier")</f>
        <v>235030744</v>
      </c>
      <c r="G231" s="28" t="s">
        <v>24</v>
      </c>
      <c r="H231" s="31" t="s">
        <v>109</v>
      </c>
      <c r="I231" s="31" t="s">
        <v>109</v>
      </c>
      <c r="J231" s="31" t="str">
        <f>IFERROR(VLOOKUP($D231,'2. Provider Details'!$A:$H,7,FALSE),"Select Supplier")</f>
        <v>Yes</v>
      </c>
      <c r="K231" s="41">
        <v>1</v>
      </c>
      <c r="L231" s="29">
        <v>43710</v>
      </c>
      <c r="M231" s="29" t="e">
        <f>+#REF!</f>
        <v>#REF!</v>
      </c>
      <c r="N231" s="29" t="e">
        <f>+#REF!</f>
        <v>#REF!</v>
      </c>
      <c r="O231" s="40" t="s">
        <v>12</v>
      </c>
    </row>
    <row r="232" spans="1:15" s="26" customFormat="1" ht="90" hidden="1" customHeight="1" x14ac:dyDescent="0.2">
      <c r="A232" s="29">
        <v>43707</v>
      </c>
      <c r="B232" s="37">
        <v>43710</v>
      </c>
      <c r="C232" s="38">
        <v>5200</v>
      </c>
      <c r="D232" s="28" t="s">
        <v>90</v>
      </c>
      <c r="E232" s="28" t="str">
        <f>IFERROR(VLOOKUP($D232,'2. Provider Details'!$A:$H,2,FALSE),"Select Supplier")</f>
        <v>Dean Row Court  
Summerfields Village Centre 
Dean Row Road  
Wilmslow 
SK9 2TB</v>
      </c>
      <c r="F232" s="31">
        <f>IFERROR(VLOOKUP($D232,'2. Provider Details'!$A:$H,6,FALSE),"Select Supplier")</f>
        <v>235030744</v>
      </c>
      <c r="G232" s="27" t="e">
        <f>+#REF!</f>
        <v>#REF!</v>
      </c>
      <c r="H232" s="31" t="s">
        <v>13</v>
      </c>
      <c r="I232" s="31" t="s">
        <v>13</v>
      </c>
      <c r="J232" s="31" t="str">
        <f>IFERROR(VLOOKUP($D232,'2. Provider Details'!$A:$H,7,FALSE),"Select Supplier")</f>
        <v>Yes</v>
      </c>
      <c r="K232" s="41">
        <v>1</v>
      </c>
      <c r="L232" s="29">
        <v>43707</v>
      </c>
      <c r="M232" s="29" t="e">
        <f>+#REF!</f>
        <v>#REF!</v>
      </c>
      <c r="N232" s="29" t="e">
        <f>+#REF!</f>
        <v>#REF!</v>
      </c>
      <c r="O232" s="40" t="s">
        <v>12</v>
      </c>
    </row>
    <row r="233" spans="1:15" s="26" customFormat="1" ht="15" hidden="1" customHeight="1" x14ac:dyDescent="0.2">
      <c r="A233" s="15"/>
      <c r="B233" s="51"/>
      <c r="C233" s="46"/>
      <c r="D233" s="14"/>
      <c r="E233" s="14" t="str">
        <f>IFERROR(VLOOKUP($D233,'2. Provider Details'!$A:$H,2,FALSE),"Select Supplier")</f>
        <v>Select Supplier</v>
      </c>
      <c r="F233" s="17" t="str">
        <f>IFERROR(VLOOKUP($D233,'2. Provider Details'!$A:$H,6,FALSE),"Select Supplier")</f>
        <v>Select Supplier</v>
      </c>
      <c r="G233" s="12" t="e">
        <f>+#REF!</f>
        <v>#REF!</v>
      </c>
      <c r="H233" s="17"/>
      <c r="I233" s="17"/>
      <c r="J233" s="17" t="str">
        <f>IFERROR(VLOOKUP($D233,'2. Provider Details'!$A:$H,7,FALSE),"Select Supplier")</f>
        <v>Select Supplier</v>
      </c>
      <c r="K233" s="47">
        <v>3</v>
      </c>
      <c r="L233" s="15">
        <v>43733</v>
      </c>
      <c r="M233" s="15" t="e">
        <f>+#REF!</f>
        <v>#REF!</v>
      </c>
      <c r="N233" s="15" t="e">
        <f>+#REF!</f>
        <v>#REF!</v>
      </c>
      <c r="O233" s="18"/>
    </row>
    <row r="234" spans="1:15" s="26" customFormat="1" ht="90" hidden="1" customHeight="1" x14ac:dyDescent="0.2">
      <c r="A234" s="29">
        <v>43739</v>
      </c>
      <c r="B234" s="29">
        <v>43753</v>
      </c>
      <c r="C234" s="38">
        <v>6870</v>
      </c>
      <c r="D234" s="28" t="s">
        <v>90</v>
      </c>
      <c r="E234" s="28" t="str">
        <f>IFERROR(VLOOKUP($D234,'2. Provider Details'!$A:$H,2,FALSE),"Select Supplier")</f>
        <v>Dean Row Court  
Summerfields Village Centre 
Dean Row Road  
Wilmslow 
SK9 2TB</v>
      </c>
      <c r="F234" s="31">
        <f>IFERROR(VLOOKUP($D234,'2. Provider Details'!$A:$H,6,FALSE),"Select Supplier")</f>
        <v>235030744</v>
      </c>
      <c r="G234" s="27" t="e">
        <f>+#REF!</f>
        <v>#REF!</v>
      </c>
      <c r="H234" s="31" t="s">
        <v>13</v>
      </c>
      <c r="I234" s="31" t="s">
        <v>13</v>
      </c>
      <c r="J234" s="31" t="str">
        <f>IFERROR(VLOOKUP($D234,'2. Provider Details'!$A:$H,7,FALSE),"Select Supplier")</f>
        <v>Yes</v>
      </c>
      <c r="K234" s="41">
        <v>2</v>
      </c>
      <c r="L234" s="29">
        <v>43738</v>
      </c>
      <c r="M234" s="29" t="e">
        <f>+#REF!</f>
        <v>#REF!</v>
      </c>
      <c r="N234" s="29" t="e">
        <f>+#REF!</f>
        <v>#REF!</v>
      </c>
      <c r="O234" s="40" t="s">
        <v>12</v>
      </c>
    </row>
    <row r="235" spans="1:15" s="26" customFormat="1" ht="69.75" hidden="1" customHeight="1" x14ac:dyDescent="0.2">
      <c r="A235" s="29">
        <v>43731</v>
      </c>
      <c r="B235" s="37">
        <v>43738</v>
      </c>
      <c r="C235" s="38">
        <v>5200</v>
      </c>
      <c r="D235" s="28" t="s">
        <v>196</v>
      </c>
      <c r="E235" s="28" t="str">
        <f>IFERROR(VLOOKUP($D235,'2. Provider Details'!$A:$H,2,FALSE),"Select Supplier")</f>
        <v>4 Lonsdale Road
London 
NW6 6RD</v>
      </c>
      <c r="F235" s="31">
        <f>IFERROR(VLOOKUP($D235,'2. Provider Details'!$A:$H,6,FALSE),"Select Supplier")</f>
        <v>223617075</v>
      </c>
      <c r="G235" s="27" t="e">
        <f>+#REF!</f>
        <v>#REF!</v>
      </c>
      <c r="H235" s="31" t="s">
        <v>13</v>
      </c>
      <c r="I235" s="31" t="s">
        <v>13</v>
      </c>
      <c r="J235" s="31" t="str">
        <f>IFERROR(VLOOKUP($D235,'2. Provider Details'!$A:$H,7,FALSE),"Select Supplier")</f>
        <v>Yes</v>
      </c>
      <c r="K235" s="41">
        <v>2</v>
      </c>
      <c r="L235" s="29">
        <v>43731</v>
      </c>
      <c r="M235" s="29" t="e">
        <f>+#REF!</f>
        <v>#REF!</v>
      </c>
      <c r="N235" s="29" t="e">
        <f>+#REF!</f>
        <v>#REF!</v>
      </c>
      <c r="O235" s="39" t="s">
        <v>12</v>
      </c>
    </row>
    <row r="236" spans="1:15" s="26" customFormat="1" ht="45" hidden="1" customHeight="1" x14ac:dyDescent="0.2">
      <c r="A236" s="29">
        <v>43728</v>
      </c>
      <c r="B236" s="37">
        <v>43738</v>
      </c>
      <c r="C236" s="38">
        <v>3600</v>
      </c>
      <c r="D236" s="28" t="s">
        <v>196</v>
      </c>
      <c r="E236" s="28" t="str">
        <f>IFERROR(VLOOKUP($D236,'2. Provider Details'!$A:$H,2,FALSE),"Select Supplier")</f>
        <v>4 Lonsdale Road
London 
NW6 6RD</v>
      </c>
      <c r="F236" s="31">
        <f>IFERROR(VLOOKUP($D236,'2. Provider Details'!$A:$H,6,FALSE),"Select Supplier")</f>
        <v>223617075</v>
      </c>
      <c r="G236" s="27" t="e">
        <f>+#REF!</f>
        <v>#REF!</v>
      </c>
      <c r="H236" s="31" t="s">
        <v>13</v>
      </c>
      <c r="I236" s="31" t="s">
        <v>13</v>
      </c>
      <c r="J236" s="31" t="str">
        <f>IFERROR(VLOOKUP($D236,'2. Provider Details'!$A:$H,7,FALSE),"Select Supplier")</f>
        <v>Yes</v>
      </c>
      <c r="K236" s="41">
        <v>1</v>
      </c>
      <c r="L236" s="29">
        <v>43728</v>
      </c>
      <c r="M236" s="29" t="e">
        <f>+#REF!</f>
        <v>#REF!</v>
      </c>
      <c r="N236" s="29" t="e">
        <f>+#REF!</f>
        <v>#REF!</v>
      </c>
      <c r="O236" s="39" t="s">
        <v>12</v>
      </c>
    </row>
    <row r="237" spans="1:15" s="26" customFormat="1" ht="45" hidden="1" customHeight="1" x14ac:dyDescent="0.2">
      <c r="A237" s="29">
        <v>43727</v>
      </c>
      <c r="B237" s="37">
        <v>43728</v>
      </c>
      <c r="C237" s="38">
        <v>6000</v>
      </c>
      <c r="D237" s="28" t="s">
        <v>196</v>
      </c>
      <c r="E237" s="28" t="str">
        <f>IFERROR(VLOOKUP($D237,'2. Provider Details'!$A:$H,2,FALSE),"Select Supplier")</f>
        <v>4 Lonsdale Road
London 
NW6 6RD</v>
      </c>
      <c r="F237" s="31">
        <f>IFERROR(VLOOKUP($D237,'2. Provider Details'!$A:$H,6,FALSE),"Select Supplier")</f>
        <v>223617075</v>
      </c>
      <c r="G237" s="27" t="e">
        <f>+#REF!</f>
        <v>#REF!</v>
      </c>
      <c r="H237" s="31" t="s">
        <v>13</v>
      </c>
      <c r="I237" s="31" t="s">
        <v>13</v>
      </c>
      <c r="J237" s="31" t="str">
        <f>IFERROR(VLOOKUP($D237,'2. Provider Details'!$A:$H,7,FALSE),"Select Supplier")</f>
        <v>Yes</v>
      </c>
      <c r="K237" s="41">
        <v>2</v>
      </c>
      <c r="L237" s="29">
        <v>43727</v>
      </c>
      <c r="M237" s="29">
        <v>43731</v>
      </c>
      <c r="N237" s="29" t="e">
        <f>+#REF!</f>
        <v>#REF!</v>
      </c>
      <c r="O237" s="39" t="s">
        <v>12</v>
      </c>
    </row>
    <row r="238" spans="1:15" s="26" customFormat="1" ht="45" hidden="1" customHeight="1" x14ac:dyDescent="0.2">
      <c r="A238" s="29">
        <v>43740</v>
      </c>
      <c r="B238" s="29">
        <v>43740</v>
      </c>
      <c r="C238" s="38">
        <v>5000</v>
      </c>
      <c r="D238" s="28" t="s">
        <v>196</v>
      </c>
      <c r="E238" s="28" t="str">
        <f>IFERROR(VLOOKUP($D238,'2. Provider Details'!$A:$H,2,FALSE),"Select Supplier")</f>
        <v>4 Lonsdale Road
London 
NW6 6RD</v>
      </c>
      <c r="F238" s="31">
        <f>IFERROR(VLOOKUP($D238,'2. Provider Details'!$A:$H,6,FALSE),"Select Supplier")</f>
        <v>223617075</v>
      </c>
      <c r="G238" s="27" t="e">
        <f>+#REF!</f>
        <v>#REF!</v>
      </c>
      <c r="H238" s="31" t="s">
        <v>13</v>
      </c>
      <c r="I238" s="31" t="s">
        <v>13</v>
      </c>
      <c r="J238" s="31" t="str">
        <f>IFERROR(VLOOKUP($D238,'2. Provider Details'!$A:$H,7,FALSE),"Select Supplier")</f>
        <v>Yes</v>
      </c>
      <c r="K238" s="41">
        <v>2</v>
      </c>
      <c r="L238" s="29">
        <v>43740</v>
      </c>
      <c r="M238" s="29" t="e">
        <f>+#REF!</f>
        <v>#REF!</v>
      </c>
      <c r="N238" s="29" t="e">
        <f>+#REF!</f>
        <v>#REF!</v>
      </c>
      <c r="O238" s="39" t="s">
        <v>12</v>
      </c>
    </row>
    <row r="239" spans="1:15" s="26" customFormat="1" ht="45" hidden="1" customHeight="1" x14ac:dyDescent="0.2">
      <c r="A239" s="29">
        <v>43745</v>
      </c>
      <c r="B239" s="29">
        <v>43746</v>
      </c>
      <c r="C239" s="38">
        <v>4600</v>
      </c>
      <c r="D239" s="28" t="s">
        <v>196</v>
      </c>
      <c r="E239" s="28" t="str">
        <f>IFERROR(VLOOKUP($D239,'2. Provider Details'!$A:$H,2,FALSE),"Select Supplier")</f>
        <v>4 Lonsdale Road
London 
NW6 6RD</v>
      </c>
      <c r="F239" s="31">
        <f>IFERROR(VLOOKUP($D239,'2. Provider Details'!$A:$H,6,FALSE),"Select Supplier")</f>
        <v>223617075</v>
      </c>
      <c r="G239" s="27" t="e">
        <f>+#REF!</f>
        <v>#REF!</v>
      </c>
      <c r="H239" s="31" t="s">
        <v>13</v>
      </c>
      <c r="I239" s="31" t="s">
        <v>13</v>
      </c>
      <c r="J239" s="31" t="str">
        <f>IFERROR(VLOOKUP($D239,'2. Provider Details'!$A:$H,7,FALSE),"Select Supplier")</f>
        <v>Yes</v>
      </c>
      <c r="K239" s="41">
        <v>3</v>
      </c>
      <c r="L239" s="29">
        <v>43740</v>
      </c>
      <c r="M239" s="29" t="e">
        <f>+#REF!</f>
        <v>#REF!</v>
      </c>
      <c r="N239" s="29" t="e">
        <f>+#REF!</f>
        <v>#REF!</v>
      </c>
      <c r="O239" s="39" t="s">
        <v>12</v>
      </c>
    </row>
    <row r="240" spans="1:15" s="26" customFormat="1" ht="45" hidden="1" customHeight="1" x14ac:dyDescent="0.2">
      <c r="A240" s="29">
        <v>43741</v>
      </c>
      <c r="B240" s="29">
        <v>43742</v>
      </c>
      <c r="C240" s="33">
        <v>4500</v>
      </c>
      <c r="D240" s="28" t="s">
        <v>196</v>
      </c>
      <c r="E240" s="28" t="str">
        <f>IFERROR(VLOOKUP($D240,'2. Provider Details'!$A:$H,2,FALSE),"Select Supplier")</f>
        <v>4 Lonsdale Road
London 
NW6 6RD</v>
      </c>
      <c r="F240" s="31">
        <f>IFERROR(VLOOKUP($D240,'2. Provider Details'!$A:$H,6,FALSE),"Select Supplier")</f>
        <v>223617075</v>
      </c>
      <c r="G240" s="27" t="e">
        <f>+#REF!</f>
        <v>#REF!</v>
      </c>
      <c r="H240" s="31" t="s">
        <v>13</v>
      </c>
      <c r="I240" s="31" t="s">
        <v>13</v>
      </c>
      <c r="J240" s="31" t="str">
        <f>IFERROR(VLOOKUP($D240,'2. Provider Details'!$A:$H,7,FALSE),"Select Supplier")</f>
        <v>Yes</v>
      </c>
      <c r="K240" s="41">
        <v>2</v>
      </c>
      <c r="L240" s="29">
        <v>43741</v>
      </c>
      <c r="M240" s="29" t="e">
        <f>+#REF!</f>
        <v>#REF!</v>
      </c>
      <c r="N240" s="29" t="e">
        <f>+#REF!</f>
        <v>#REF!</v>
      </c>
      <c r="O240" s="39" t="s">
        <v>12</v>
      </c>
    </row>
    <row r="241" spans="1:15" s="26" customFormat="1" ht="45" hidden="1" customHeight="1" x14ac:dyDescent="0.2">
      <c r="A241" s="29">
        <v>43728</v>
      </c>
      <c r="B241" s="29">
        <v>43728</v>
      </c>
      <c r="C241" s="38">
        <v>17500</v>
      </c>
      <c r="D241" s="28" t="s">
        <v>196</v>
      </c>
      <c r="E241" s="28" t="str">
        <f>IFERROR(VLOOKUP($D241,'2. Provider Details'!$A:$H,2,FALSE),"Select Supplier")</f>
        <v>4 Lonsdale Road
London 
NW6 6RD</v>
      </c>
      <c r="F241" s="31">
        <f>IFERROR(VLOOKUP($D241,'2. Provider Details'!$A:$H,6,FALSE),"Select Supplier")</f>
        <v>223617075</v>
      </c>
      <c r="G241" s="27" t="e">
        <f>+#REF!</f>
        <v>#REF!</v>
      </c>
      <c r="H241" s="31" t="s">
        <v>13</v>
      </c>
      <c r="I241" s="31" t="s">
        <v>13</v>
      </c>
      <c r="J241" s="31" t="str">
        <f>IFERROR(VLOOKUP($D241,'2. Provider Details'!$A:$H,7,FALSE),"Select Supplier")</f>
        <v>Yes</v>
      </c>
      <c r="K241" s="41">
        <v>2</v>
      </c>
      <c r="L241" s="29">
        <v>43727</v>
      </c>
      <c r="M241" s="29" t="e">
        <f>+#REF!</f>
        <v>#REF!</v>
      </c>
      <c r="N241" s="29" t="e">
        <f>+#REF!</f>
        <v>#REF!</v>
      </c>
      <c r="O241" s="39" t="s">
        <v>12</v>
      </c>
    </row>
    <row r="242" spans="1:15" s="26" customFormat="1" ht="90.75" hidden="1" customHeight="1" x14ac:dyDescent="0.2">
      <c r="A242" s="29">
        <v>43733</v>
      </c>
      <c r="B242" s="29">
        <v>43734</v>
      </c>
      <c r="C242" s="38">
        <v>20800</v>
      </c>
      <c r="D242" s="28" t="s">
        <v>90</v>
      </c>
      <c r="E242" s="28" t="str">
        <f>IFERROR(VLOOKUP($D242,'2. Provider Details'!$A:$H,2,FALSE),"Select Supplier")</f>
        <v>Dean Row Court  
Summerfields Village Centre 
Dean Row Road  
Wilmslow 
SK9 2TB</v>
      </c>
      <c r="F242" s="31">
        <f>IFERROR(VLOOKUP($D242,'2. Provider Details'!$A:$H,6,FALSE),"Select Supplier")</f>
        <v>235030744</v>
      </c>
      <c r="G242" s="27" t="e">
        <f>+#REF!</f>
        <v>#REF!</v>
      </c>
      <c r="H242" s="31" t="s">
        <v>13</v>
      </c>
      <c r="I242" s="31" t="s">
        <v>13</v>
      </c>
      <c r="J242" s="31" t="str">
        <f>IFERROR(VLOOKUP($D242,'2. Provider Details'!$A:$H,7,FALSE),"Select Supplier")</f>
        <v>Yes</v>
      </c>
      <c r="K242" s="41">
        <v>1</v>
      </c>
      <c r="L242" s="29">
        <v>43733</v>
      </c>
      <c r="M242" s="29" t="e">
        <f>+#REF!</f>
        <v>#REF!</v>
      </c>
      <c r="N242" s="29" t="e">
        <f>+#REF!</f>
        <v>#REF!</v>
      </c>
      <c r="O242" s="39" t="s">
        <v>12</v>
      </c>
    </row>
    <row r="243" spans="1:15" s="26" customFormat="1" ht="15" hidden="1" customHeight="1" x14ac:dyDescent="0.2">
      <c r="A243" s="15"/>
      <c r="B243" s="15"/>
      <c r="C243" s="46"/>
      <c r="D243" s="14"/>
      <c r="E243" s="14" t="str">
        <f>IFERROR(VLOOKUP($D243,'2. Provider Details'!$A:$H,2,FALSE),"Select Supplier")</f>
        <v>Select Supplier</v>
      </c>
      <c r="F243" s="17" t="str">
        <f>IFERROR(VLOOKUP($D243,'2. Provider Details'!$A:$H,6,FALSE),"Select Supplier")</f>
        <v>Select Supplier</v>
      </c>
      <c r="G243" s="12" t="e">
        <f>+#REF!</f>
        <v>#REF!</v>
      </c>
      <c r="H243" s="17"/>
      <c r="I243" s="17"/>
      <c r="J243" s="17" t="str">
        <f>IFERROR(VLOOKUP($D243,'2. Provider Details'!$A:$H,7,FALSE),"Select Supplier")</f>
        <v>Select Supplier</v>
      </c>
      <c r="K243" s="47"/>
      <c r="L243" s="15"/>
      <c r="M243" s="15" t="e">
        <f>+#REF!</f>
        <v>#REF!</v>
      </c>
      <c r="N243" s="15" t="e">
        <f>+#REF!</f>
        <v>#REF!</v>
      </c>
      <c r="O243" s="18"/>
    </row>
    <row r="244" spans="1:15" s="26" customFormat="1" ht="45" hidden="1" customHeight="1" x14ac:dyDescent="0.2">
      <c r="A244" s="29">
        <v>43731</v>
      </c>
      <c r="B244" s="37" t="s">
        <v>165</v>
      </c>
      <c r="C244" s="33">
        <v>900</v>
      </c>
      <c r="D244" s="28" t="s">
        <v>196</v>
      </c>
      <c r="E244" s="28" t="str">
        <f>IFERROR(VLOOKUP($D244,'2. Provider Details'!$A:$H,2,FALSE),"Select Supplier")</f>
        <v>4 Lonsdale Road
London 
NW6 6RD</v>
      </c>
      <c r="F244" s="31">
        <f>IFERROR(VLOOKUP($D244,'2. Provider Details'!$A:$H,6,FALSE),"Select Supplier")</f>
        <v>223617075</v>
      </c>
      <c r="G244" s="27" t="e">
        <f>+#REF!</f>
        <v>#REF!</v>
      </c>
      <c r="H244" s="31" t="s">
        <v>13</v>
      </c>
      <c r="I244" s="31" t="s">
        <v>13</v>
      </c>
      <c r="J244" s="31" t="str">
        <f>IFERROR(VLOOKUP($D244,'2. Provider Details'!$A:$H,7,FALSE),"Select Supplier")</f>
        <v>Yes</v>
      </c>
      <c r="K244" s="41">
        <v>1</v>
      </c>
      <c r="L244" s="29">
        <v>43731</v>
      </c>
      <c r="M244" s="29" t="e">
        <f>+#REF!</f>
        <v>#REF!</v>
      </c>
      <c r="N244" s="29" t="e">
        <f>+#REF!</f>
        <v>#REF!</v>
      </c>
      <c r="O244" s="39" t="s">
        <v>44</v>
      </c>
    </row>
    <row r="245" spans="1:15" s="26" customFormat="1" ht="15" hidden="1" customHeight="1" x14ac:dyDescent="0.2">
      <c r="A245" s="15"/>
      <c r="B245" s="15"/>
      <c r="C245" s="46"/>
      <c r="D245" s="14"/>
      <c r="E245" s="14" t="str">
        <f>IFERROR(VLOOKUP($D245,'2. Provider Details'!$A:$H,2,FALSE),"Select Supplier")</f>
        <v>Select Supplier</v>
      </c>
      <c r="F245" s="17" t="str">
        <f>IFERROR(VLOOKUP($D245,'2. Provider Details'!$A:$H,6,FALSE),"Select Supplier")</f>
        <v>Select Supplier</v>
      </c>
      <c r="G245" s="12" t="e">
        <f>+#REF!</f>
        <v>#REF!</v>
      </c>
      <c r="H245" s="17"/>
      <c r="I245" s="17"/>
      <c r="J245" s="17" t="str">
        <f>IFERROR(VLOOKUP($D245,'2. Provider Details'!$A:$H,7,FALSE),"Select Supplier")</f>
        <v>Select Supplier</v>
      </c>
      <c r="K245" s="47"/>
      <c r="L245" s="15"/>
      <c r="M245" s="15" t="e">
        <f>+#REF!</f>
        <v>#REF!</v>
      </c>
      <c r="N245" s="15" t="e">
        <f>+#REF!</f>
        <v>#REF!</v>
      </c>
      <c r="O245" s="18"/>
    </row>
    <row r="246" spans="1:15" s="26" customFormat="1" ht="45" hidden="1" customHeight="1" x14ac:dyDescent="0.2">
      <c r="A246" s="29">
        <v>43731</v>
      </c>
      <c r="B246" s="37" t="s">
        <v>165</v>
      </c>
      <c r="C246" s="33">
        <v>900</v>
      </c>
      <c r="D246" s="28" t="s">
        <v>196</v>
      </c>
      <c r="E246" s="28" t="str">
        <f>IFERROR(VLOOKUP($D246,'2. Provider Details'!$A:$H,2,FALSE),"Select Supplier")</f>
        <v>4 Lonsdale Road
London 
NW6 6RD</v>
      </c>
      <c r="F246" s="31">
        <f>IFERROR(VLOOKUP($D246,'2. Provider Details'!$A:$H,6,FALSE),"Select Supplier")</f>
        <v>223617075</v>
      </c>
      <c r="G246" s="27" t="e">
        <f>+#REF!</f>
        <v>#REF!</v>
      </c>
      <c r="H246" s="31"/>
      <c r="I246" s="31"/>
      <c r="J246" s="31" t="str">
        <f>IFERROR(VLOOKUP($D246,'2. Provider Details'!$A:$H,7,FALSE),"Select Supplier")</f>
        <v>Yes</v>
      </c>
      <c r="K246" s="41">
        <v>2</v>
      </c>
      <c r="L246" s="29">
        <v>43731</v>
      </c>
      <c r="M246" s="29" t="e">
        <f>+#REF!</f>
        <v>#REF!</v>
      </c>
      <c r="N246" s="29" t="e">
        <f>+#REF!</f>
        <v>#REF!</v>
      </c>
      <c r="O246" s="39" t="s">
        <v>44</v>
      </c>
    </row>
    <row r="247" spans="1:15" s="26" customFormat="1" ht="45" hidden="1" customHeight="1" x14ac:dyDescent="0.2">
      <c r="A247" s="29">
        <v>43747</v>
      </c>
      <c r="B247" s="29">
        <v>43748</v>
      </c>
      <c r="C247" s="38">
        <v>1000</v>
      </c>
      <c r="D247" s="28" t="s">
        <v>196</v>
      </c>
      <c r="E247" s="28" t="str">
        <f>IFERROR(VLOOKUP($D247,'2. Provider Details'!$A:$H,2,FALSE),"Select Supplier")</f>
        <v>4 Lonsdale Road
London 
NW6 6RD</v>
      </c>
      <c r="F247" s="31">
        <f>IFERROR(VLOOKUP($D247,'2. Provider Details'!$A:$H,6,FALSE),"Select Supplier")</f>
        <v>223617075</v>
      </c>
      <c r="G247" s="27" t="e">
        <f>+#REF!</f>
        <v>#REF!</v>
      </c>
      <c r="H247" s="31"/>
      <c r="I247" s="31"/>
      <c r="J247" s="31" t="str">
        <f>IFERROR(VLOOKUP($D247,'2. Provider Details'!$A:$H,7,FALSE),"Select Supplier")</f>
        <v>Yes</v>
      </c>
      <c r="K247" s="41">
        <v>2</v>
      </c>
      <c r="L247" s="29">
        <v>43747</v>
      </c>
      <c r="M247" s="29" t="e">
        <f>+#REF!</f>
        <v>#REF!</v>
      </c>
      <c r="N247" s="29" t="e">
        <f>+#REF!</f>
        <v>#REF!</v>
      </c>
      <c r="O247" s="39" t="s">
        <v>12</v>
      </c>
    </row>
    <row r="248" spans="1:15" s="26" customFormat="1" ht="15" hidden="1" customHeight="1" x14ac:dyDescent="0.2">
      <c r="A248" s="15"/>
      <c r="B248" s="15"/>
      <c r="C248" s="46"/>
      <c r="D248" s="14"/>
      <c r="E248" s="14" t="str">
        <f>IFERROR(VLOOKUP($D248,'2. Provider Details'!$A:$H,2,FALSE),"Select Supplier")</f>
        <v>Select Supplier</v>
      </c>
      <c r="F248" s="17" t="str">
        <f>IFERROR(VLOOKUP($D248,'2. Provider Details'!$A:$H,6,FALSE),"Select Supplier")</f>
        <v>Select Supplier</v>
      </c>
      <c r="G248" s="12" t="e">
        <f>+#REF!</f>
        <v>#REF!</v>
      </c>
      <c r="H248" s="17"/>
      <c r="I248" s="17"/>
      <c r="J248" s="17" t="str">
        <f>IFERROR(VLOOKUP($D248,'2. Provider Details'!$A:$H,7,FALSE),"Select Supplier")</f>
        <v>Select Supplier</v>
      </c>
      <c r="K248" s="47"/>
      <c r="L248" s="15"/>
      <c r="M248" s="15" t="e">
        <f>+#REF!</f>
        <v>#REF!</v>
      </c>
      <c r="N248" s="15" t="e">
        <f>+#REF!</f>
        <v>#REF!</v>
      </c>
      <c r="O248" s="18"/>
    </row>
    <row r="249" spans="1:15" s="26" customFormat="1" ht="90" hidden="1" customHeight="1" x14ac:dyDescent="0.2">
      <c r="A249" s="29">
        <v>43734</v>
      </c>
      <c r="B249" s="29">
        <v>43734</v>
      </c>
      <c r="C249" s="33">
        <v>3900</v>
      </c>
      <c r="D249" s="28" t="s">
        <v>90</v>
      </c>
      <c r="E249" s="28" t="str">
        <f>IFERROR(VLOOKUP($D249,'2. Provider Details'!$A:$H,2,FALSE),"Select Supplier")</f>
        <v>Dean Row Court  
Summerfields Village Centre 
Dean Row Road  
Wilmslow 
SK9 2TB</v>
      </c>
      <c r="F249" s="31">
        <f>IFERROR(VLOOKUP($D249,'2. Provider Details'!$A:$H,6,FALSE),"Select Supplier")</f>
        <v>235030744</v>
      </c>
      <c r="G249" s="27" t="e">
        <f>+#REF!</f>
        <v>#REF!</v>
      </c>
      <c r="H249" s="31"/>
      <c r="I249" s="31"/>
      <c r="J249" s="31" t="str">
        <f>IFERROR(VLOOKUP($D249,'2. Provider Details'!$A:$H,7,FALSE),"Select Supplier")</f>
        <v>Yes</v>
      </c>
      <c r="K249" s="41">
        <v>2</v>
      </c>
      <c r="L249" s="29">
        <v>43734</v>
      </c>
      <c r="M249" s="29" t="e">
        <f>+#REF!</f>
        <v>#REF!</v>
      </c>
      <c r="N249" s="29" t="e">
        <f>+#REF!</f>
        <v>#REF!</v>
      </c>
      <c r="O249" s="39" t="s">
        <v>12</v>
      </c>
    </row>
    <row r="250" spans="1:15" s="26" customFormat="1" ht="45" hidden="1" customHeight="1" x14ac:dyDescent="0.2">
      <c r="A250" s="29">
        <v>43738</v>
      </c>
      <c r="B250" s="29">
        <v>43752</v>
      </c>
      <c r="C250" s="38">
        <v>2000</v>
      </c>
      <c r="D250" s="28" t="s">
        <v>196</v>
      </c>
      <c r="E250" s="28" t="str">
        <f>IFERROR(VLOOKUP($D250,'2. Provider Details'!$A:$H,2,FALSE),"Select Supplier")</f>
        <v>4 Lonsdale Road
London 
NW6 6RD</v>
      </c>
      <c r="F250" s="31">
        <f>IFERROR(VLOOKUP($D250,'2. Provider Details'!$A:$H,6,FALSE),"Select Supplier")</f>
        <v>223617075</v>
      </c>
      <c r="G250" s="27" t="e">
        <f>+#REF!</f>
        <v>#REF!</v>
      </c>
      <c r="H250" s="31" t="s">
        <v>13</v>
      </c>
      <c r="I250" s="31" t="s">
        <v>13</v>
      </c>
      <c r="J250" s="31" t="str">
        <f>IFERROR(VLOOKUP($D250,'2. Provider Details'!$A:$H,7,FALSE),"Select Supplier")</f>
        <v>Yes</v>
      </c>
      <c r="K250" s="41">
        <v>2</v>
      </c>
      <c r="L250" s="29">
        <v>43738</v>
      </c>
      <c r="M250" s="29" t="e">
        <f>+#REF!</f>
        <v>#REF!</v>
      </c>
      <c r="N250" s="29" t="e">
        <f>+#REF!</f>
        <v>#REF!</v>
      </c>
      <c r="O250" s="39" t="s">
        <v>12</v>
      </c>
    </row>
    <row r="251" spans="1:15" s="26" customFormat="1" ht="15" hidden="1" customHeight="1" x14ac:dyDescent="0.2">
      <c r="A251" s="15"/>
      <c r="B251" s="15"/>
      <c r="C251" s="46"/>
      <c r="D251" s="14"/>
      <c r="E251" s="14" t="str">
        <f>IFERROR(VLOOKUP($D251,'2. Provider Details'!$A:$H,2,FALSE),"Select Supplier")</f>
        <v>Select Supplier</v>
      </c>
      <c r="F251" s="17" t="str">
        <f>IFERROR(VLOOKUP($D251,'2. Provider Details'!$A:$H,6,FALSE),"Select Supplier")</f>
        <v>Select Supplier</v>
      </c>
      <c r="G251" s="12" t="e">
        <f>+#REF!</f>
        <v>#REF!</v>
      </c>
      <c r="H251" s="17"/>
      <c r="I251" s="17"/>
      <c r="J251" s="17" t="str">
        <f>IFERROR(VLOOKUP($D251,'2. Provider Details'!$A:$H,7,FALSE),"Select Supplier")</f>
        <v>Select Supplier</v>
      </c>
      <c r="K251" s="47"/>
      <c r="L251" s="15"/>
      <c r="M251" s="15" t="e">
        <f>+#REF!</f>
        <v>#REF!</v>
      </c>
      <c r="N251" s="15" t="e">
        <f>+#REF!</f>
        <v>#REF!</v>
      </c>
      <c r="O251" s="18"/>
    </row>
    <row r="252" spans="1:15" s="26" customFormat="1" ht="45" hidden="1" customHeight="1" x14ac:dyDescent="0.2">
      <c r="A252" s="29">
        <v>43752</v>
      </c>
      <c r="B252" s="29">
        <v>43752</v>
      </c>
      <c r="C252" s="38">
        <v>15000</v>
      </c>
      <c r="D252" s="28" t="s">
        <v>196</v>
      </c>
      <c r="E252" s="28" t="str">
        <f>IFERROR(VLOOKUP($D252,'2. Provider Details'!$A:$H,2,FALSE),"Select Supplier")</f>
        <v>4 Lonsdale Road
London 
NW6 6RD</v>
      </c>
      <c r="F252" s="31">
        <f>IFERROR(VLOOKUP($D252,'2. Provider Details'!$A:$H,6,FALSE),"Select Supplier")</f>
        <v>223617075</v>
      </c>
      <c r="G252" s="27" t="e">
        <f>+#REF!</f>
        <v>#REF!</v>
      </c>
      <c r="H252" s="31" t="s">
        <v>13</v>
      </c>
      <c r="I252" s="31" t="s">
        <v>13</v>
      </c>
      <c r="J252" s="31" t="str">
        <f>IFERROR(VLOOKUP($D252,'2. Provider Details'!$A:$H,7,FALSE),"Select Supplier")</f>
        <v>Yes</v>
      </c>
      <c r="K252" s="41">
        <v>3</v>
      </c>
      <c r="L252" s="29">
        <v>43752</v>
      </c>
      <c r="M252" s="29" t="e">
        <f>+#REF!</f>
        <v>#REF!</v>
      </c>
      <c r="N252" s="29" t="e">
        <f>+#REF!</f>
        <v>#REF!</v>
      </c>
      <c r="O252" s="39" t="s">
        <v>44</v>
      </c>
    </row>
    <row r="253" spans="1:15" s="26" customFormat="1" ht="45" hidden="1" customHeight="1" x14ac:dyDescent="0.2">
      <c r="A253" s="29">
        <v>43752</v>
      </c>
      <c r="B253" s="29">
        <v>43752</v>
      </c>
      <c r="C253" s="38">
        <v>15000</v>
      </c>
      <c r="D253" s="28" t="s">
        <v>196</v>
      </c>
      <c r="E253" s="28" t="str">
        <f>IFERROR(VLOOKUP($D253,'2. Provider Details'!$A:$H,2,FALSE),"Select Supplier")</f>
        <v>4 Lonsdale Road
London 
NW6 6RD</v>
      </c>
      <c r="F253" s="31">
        <f>IFERROR(VLOOKUP($D253,'2. Provider Details'!$A:$H,6,FALSE),"Select Supplier")</f>
        <v>223617075</v>
      </c>
      <c r="G253" s="27" t="e">
        <f>+#REF!</f>
        <v>#REF!</v>
      </c>
      <c r="H253" s="31" t="s">
        <v>13</v>
      </c>
      <c r="I253" s="31" t="s">
        <v>13</v>
      </c>
      <c r="J253" s="31" t="str">
        <f>IFERROR(VLOOKUP($D253,'2. Provider Details'!$A:$H,7,FALSE),"Select Supplier")</f>
        <v>Yes</v>
      </c>
      <c r="K253" s="41">
        <v>2</v>
      </c>
      <c r="L253" s="29">
        <v>43752</v>
      </c>
      <c r="M253" s="29" t="e">
        <f>+#REF!</f>
        <v>#REF!</v>
      </c>
      <c r="N253" s="29" t="e">
        <f>+#REF!</f>
        <v>#REF!</v>
      </c>
      <c r="O253" s="39" t="s">
        <v>44</v>
      </c>
    </row>
    <row r="254" spans="1:15" s="26" customFormat="1" ht="15" hidden="1" customHeight="1" x14ac:dyDescent="0.2">
      <c r="A254" s="15"/>
      <c r="B254" s="15"/>
      <c r="C254" s="46"/>
      <c r="D254" s="14"/>
      <c r="E254" s="14" t="str">
        <f>IFERROR(VLOOKUP($D254,'2. Provider Details'!$A:$H,2,FALSE),"Select Supplier")</f>
        <v>Select Supplier</v>
      </c>
      <c r="F254" s="17" t="str">
        <f>IFERROR(VLOOKUP($D254,'2. Provider Details'!$A:$H,6,FALSE),"Select Supplier")</f>
        <v>Select Supplier</v>
      </c>
      <c r="G254" s="12" t="e">
        <f>+#REF!</f>
        <v>#REF!</v>
      </c>
      <c r="H254" s="17"/>
      <c r="I254" s="17"/>
      <c r="J254" s="17" t="str">
        <f>IFERROR(VLOOKUP($D254,'2. Provider Details'!$A:$H,7,FALSE),"Select Supplier")</f>
        <v>Select Supplier</v>
      </c>
      <c r="K254" s="47"/>
      <c r="L254" s="15"/>
      <c r="M254" s="15" t="e">
        <f>+#REF!</f>
        <v>#REF!</v>
      </c>
      <c r="N254" s="15" t="e">
        <f>+#REF!</f>
        <v>#REF!</v>
      </c>
      <c r="O254" s="18"/>
    </row>
    <row r="255" spans="1:15" s="26" customFormat="1" ht="15" hidden="1" customHeight="1" x14ac:dyDescent="0.2">
      <c r="A255" s="15"/>
      <c r="B255" s="15"/>
      <c r="C255" s="46"/>
      <c r="D255" s="14"/>
      <c r="E255" s="14" t="str">
        <f>IFERROR(VLOOKUP($D255,'2. Provider Details'!$A:$H,2,FALSE),"Select Supplier")</f>
        <v>Select Supplier</v>
      </c>
      <c r="F255" s="17" t="str">
        <f>IFERROR(VLOOKUP($D255,'2. Provider Details'!$A:$H,6,FALSE),"Select Supplier")</f>
        <v>Select Supplier</v>
      </c>
      <c r="G255" s="12" t="e">
        <f>+#REF!</f>
        <v>#REF!</v>
      </c>
      <c r="H255" s="17"/>
      <c r="I255" s="17"/>
      <c r="J255" s="17" t="str">
        <f>IFERROR(VLOOKUP($D255,'2. Provider Details'!$A:$H,7,FALSE),"Select Supplier")</f>
        <v>Select Supplier</v>
      </c>
      <c r="K255" s="47"/>
      <c r="L255" s="15"/>
      <c r="M255" s="15" t="e">
        <f>+#REF!</f>
        <v>#REF!</v>
      </c>
      <c r="N255" s="15" t="e">
        <f>+#REF!</f>
        <v>#REF!</v>
      </c>
      <c r="O255" s="18"/>
    </row>
    <row r="256" spans="1:15" s="26" customFormat="1" ht="45" hidden="1" customHeight="1" x14ac:dyDescent="0.2">
      <c r="A256" s="29">
        <v>43752</v>
      </c>
      <c r="B256" s="29">
        <v>43752</v>
      </c>
      <c r="C256" s="33">
        <v>14250</v>
      </c>
      <c r="D256" s="28" t="s">
        <v>196</v>
      </c>
      <c r="E256" s="28" t="str">
        <f>IFERROR(VLOOKUP($D256,'2. Provider Details'!$A:$H,2,FALSE),"Select Supplier")</f>
        <v>4 Lonsdale Road
London 
NW6 6RD</v>
      </c>
      <c r="F256" s="31">
        <f>IFERROR(VLOOKUP($D256,'2. Provider Details'!$A:$H,6,FALSE),"Select Supplier")</f>
        <v>223617075</v>
      </c>
      <c r="G256" s="27" t="e">
        <f>+#REF!</f>
        <v>#REF!</v>
      </c>
      <c r="H256" s="31"/>
      <c r="I256" s="31"/>
      <c r="J256" s="31" t="str">
        <f>IFERROR(VLOOKUP($D256,'2. Provider Details'!$A:$H,7,FALSE),"Select Supplier")</f>
        <v>Yes</v>
      </c>
      <c r="K256" s="41">
        <v>1</v>
      </c>
      <c r="L256" s="29">
        <v>43752</v>
      </c>
      <c r="M256" s="29" t="e">
        <f>+#REF!</f>
        <v>#REF!</v>
      </c>
      <c r="N256" s="29" t="e">
        <f>+#REF!</f>
        <v>#REF!</v>
      </c>
      <c r="O256" s="39" t="s">
        <v>12</v>
      </c>
    </row>
    <row r="257" spans="1:15" s="26" customFormat="1" ht="15" hidden="1" customHeight="1" x14ac:dyDescent="0.2">
      <c r="A257" s="15"/>
      <c r="B257" s="15"/>
      <c r="C257" s="46"/>
      <c r="D257" s="14"/>
      <c r="E257" s="14" t="str">
        <f>IFERROR(VLOOKUP($D257,'2. Provider Details'!$A:$H,2,FALSE),"Select Supplier")</f>
        <v>Select Supplier</v>
      </c>
      <c r="F257" s="17" t="str">
        <f>IFERROR(VLOOKUP($D257,'2. Provider Details'!$A:$H,6,FALSE),"Select Supplier")</f>
        <v>Select Supplier</v>
      </c>
      <c r="G257" s="12" t="e">
        <f>+#REF!</f>
        <v>#REF!</v>
      </c>
      <c r="H257" s="17"/>
      <c r="I257" s="17"/>
      <c r="J257" s="17" t="str">
        <f>IFERROR(VLOOKUP($D257,'2. Provider Details'!$A:$H,7,FALSE),"Select Supplier")</f>
        <v>Select Supplier</v>
      </c>
      <c r="K257" s="47"/>
      <c r="L257" s="15"/>
      <c r="M257" s="15" t="e">
        <f>+#REF!</f>
        <v>#REF!</v>
      </c>
      <c r="N257" s="15" t="e">
        <f>+#REF!</f>
        <v>#REF!</v>
      </c>
      <c r="O257" s="18"/>
    </row>
    <row r="258" spans="1:15" s="26" customFormat="1" ht="75" hidden="1" customHeight="1" x14ac:dyDescent="0.2">
      <c r="A258" s="29">
        <v>43749</v>
      </c>
      <c r="B258" s="29">
        <v>43752</v>
      </c>
      <c r="C258" s="38">
        <v>59500</v>
      </c>
      <c r="D258" s="28" t="s">
        <v>147</v>
      </c>
      <c r="E258" s="28" t="str">
        <f>IFERROR(VLOOKUP($D258,'2. Provider Details'!$A:$H,2,FALSE),"Select Supplier")</f>
        <v>Field Avenue 
Baddeley Green 
Stoke-on-Trent 
Staffordshire  
ST2 7AS</v>
      </c>
      <c r="F258" s="31" t="str">
        <f>IFERROR(VLOOKUP($D258,'2. Provider Details'!$A:$H,6,FALSE),"Select Supplier")</f>
        <v>N/A</v>
      </c>
      <c r="G258" s="27" t="e">
        <f>+#REF!</f>
        <v>#REF!</v>
      </c>
      <c r="H258" s="31"/>
      <c r="I258" s="31"/>
      <c r="J258" s="31" t="str">
        <f>IFERROR(VLOOKUP($D258,'2. Provider Details'!$A:$H,7,FALSE),"Select Supplier")</f>
        <v>No</v>
      </c>
      <c r="K258" s="41">
        <v>1</v>
      </c>
      <c r="L258" s="29">
        <v>43746</v>
      </c>
      <c r="M258" s="29" t="e">
        <f>+#REF!</f>
        <v>#REF!</v>
      </c>
      <c r="N258" s="29" t="e">
        <f>+#REF!</f>
        <v>#REF!</v>
      </c>
      <c r="O258" s="39" t="s">
        <v>12</v>
      </c>
    </row>
    <row r="259" spans="1:15" s="26" customFormat="1" ht="45" hidden="1" customHeight="1" x14ac:dyDescent="0.2">
      <c r="A259" s="29">
        <v>43740</v>
      </c>
      <c r="B259" s="29">
        <v>43746</v>
      </c>
      <c r="C259" s="38">
        <v>10800</v>
      </c>
      <c r="D259" s="28" t="s">
        <v>196</v>
      </c>
      <c r="E259" s="28" t="str">
        <f>IFERROR(VLOOKUP($D259,'2. Provider Details'!$A:$H,2,FALSE),"Select Supplier")</f>
        <v>4 Lonsdale Road
London 
NW6 6RD</v>
      </c>
      <c r="F259" s="31">
        <f>IFERROR(VLOOKUP($D259,'2. Provider Details'!$A:$H,6,FALSE),"Select Supplier")</f>
        <v>223617075</v>
      </c>
      <c r="G259" s="27" t="e">
        <f>+#REF!</f>
        <v>#REF!</v>
      </c>
      <c r="H259" s="31"/>
      <c r="I259" s="31"/>
      <c r="J259" s="31" t="str">
        <f>IFERROR(VLOOKUP($D259,'2. Provider Details'!$A:$H,7,FALSE),"Select Supplier")</f>
        <v>Yes</v>
      </c>
      <c r="K259" s="41">
        <v>1</v>
      </c>
      <c r="L259" s="29">
        <v>43740</v>
      </c>
      <c r="M259" s="29" t="e">
        <f>+#REF!</f>
        <v>#REF!</v>
      </c>
      <c r="N259" s="29" t="e">
        <f>+#REF!</f>
        <v>#REF!</v>
      </c>
      <c r="O259" s="39" t="s">
        <v>184</v>
      </c>
    </row>
    <row r="260" spans="1:15" s="26" customFormat="1" ht="45" hidden="1" customHeight="1" x14ac:dyDescent="0.2">
      <c r="A260" s="29">
        <v>43759</v>
      </c>
      <c r="B260" s="29">
        <v>43759</v>
      </c>
      <c r="C260" s="38">
        <v>20000</v>
      </c>
      <c r="D260" s="28" t="s">
        <v>196</v>
      </c>
      <c r="E260" s="28" t="str">
        <f>IFERROR(VLOOKUP($D260,'2. Provider Details'!$A:$H,2,FALSE),"Select Supplier")</f>
        <v>4 Lonsdale Road
London 
NW6 6RD</v>
      </c>
      <c r="F260" s="31">
        <f>IFERROR(VLOOKUP($D260,'2. Provider Details'!$A:$H,6,FALSE),"Select Supplier")</f>
        <v>223617075</v>
      </c>
      <c r="G260" s="27" t="e">
        <f>+#REF!</f>
        <v>#REF!</v>
      </c>
      <c r="H260" s="31" t="s">
        <v>13</v>
      </c>
      <c r="I260" s="31" t="s">
        <v>13</v>
      </c>
      <c r="J260" s="31" t="str">
        <f>IFERROR(VLOOKUP($D260,'2. Provider Details'!$A:$H,7,FALSE),"Select Supplier")</f>
        <v>Yes</v>
      </c>
      <c r="K260" s="41">
        <v>2</v>
      </c>
      <c r="L260" s="29">
        <v>43759</v>
      </c>
      <c r="M260" s="29" t="e">
        <f>+#REF!</f>
        <v>#REF!</v>
      </c>
      <c r="N260" s="29" t="e">
        <f>+#REF!</f>
        <v>#REF!</v>
      </c>
      <c r="O260" s="39" t="s">
        <v>44</v>
      </c>
    </row>
    <row r="261" spans="1:15" s="26" customFormat="1" ht="45" hidden="1" customHeight="1" x14ac:dyDescent="0.2">
      <c r="A261" s="29">
        <v>43752</v>
      </c>
      <c r="B261" s="29">
        <v>43752</v>
      </c>
      <c r="C261" s="38">
        <v>4500</v>
      </c>
      <c r="D261" s="28" t="s">
        <v>196</v>
      </c>
      <c r="E261" s="28" t="str">
        <f>IFERROR(VLOOKUP($D261,'2. Provider Details'!$A:$H,2,FALSE),"Select Supplier")</f>
        <v>4 Lonsdale Road
London 
NW6 6RD</v>
      </c>
      <c r="F261" s="31">
        <f>IFERROR(VLOOKUP($D261,'2. Provider Details'!$A:$H,6,FALSE),"Select Supplier")</f>
        <v>223617075</v>
      </c>
      <c r="G261" s="27" t="e">
        <f>+#REF!</f>
        <v>#REF!</v>
      </c>
      <c r="H261" s="31" t="s">
        <v>13</v>
      </c>
      <c r="I261" s="31" t="s">
        <v>13</v>
      </c>
      <c r="J261" s="31" t="str">
        <f>IFERROR(VLOOKUP($D261,'2. Provider Details'!$A:$H,7,FALSE),"Select Supplier")</f>
        <v>Yes</v>
      </c>
      <c r="K261" s="41">
        <v>2</v>
      </c>
      <c r="L261" s="29">
        <v>43749</v>
      </c>
      <c r="M261" s="29" t="e">
        <f>+#REF!</f>
        <v>#REF!</v>
      </c>
      <c r="N261" s="29" t="e">
        <f>+#REF!</f>
        <v>#REF!</v>
      </c>
      <c r="O261" s="39" t="s">
        <v>12</v>
      </c>
    </row>
    <row r="262" spans="1:15" s="26" customFormat="1" ht="15" hidden="1" customHeight="1" x14ac:dyDescent="0.2">
      <c r="A262" s="15"/>
      <c r="B262" s="15"/>
      <c r="C262" s="46"/>
      <c r="D262" s="14"/>
      <c r="E262" s="14" t="str">
        <f>IFERROR(VLOOKUP($D262,'2. Provider Details'!$A:$H,2,FALSE),"Select Supplier")</f>
        <v>Select Supplier</v>
      </c>
      <c r="F262" s="17" t="str">
        <f>IFERROR(VLOOKUP($D262,'2. Provider Details'!$A:$H,6,FALSE),"Select Supplier")</f>
        <v>Select Supplier</v>
      </c>
      <c r="G262" s="12" t="e">
        <f>+#REF!</f>
        <v>#REF!</v>
      </c>
      <c r="H262" s="17"/>
      <c r="I262" s="17"/>
      <c r="J262" s="17" t="str">
        <f>IFERROR(VLOOKUP($D262,'2. Provider Details'!$A:$H,7,FALSE),"Select Supplier")</f>
        <v>Select Supplier</v>
      </c>
      <c r="K262" s="47"/>
      <c r="L262" s="15"/>
      <c r="M262" s="15" t="e">
        <f>+#REF!</f>
        <v>#REF!</v>
      </c>
      <c r="N262" s="15" t="e">
        <f>+#REF!</f>
        <v>#REF!</v>
      </c>
      <c r="O262" s="18"/>
    </row>
    <row r="263" spans="1:15" s="26" customFormat="1" ht="15" hidden="1" customHeight="1" x14ac:dyDescent="0.2">
      <c r="A263" s="15"/>
      <c r="B263" s="15"/>
      <c r="C263" s="46"/>
      <c r="D263" s="14"/>
      <c r="E263" s="14" t="str">
        <f>IFERROR(VLOOKUP($D263,'2. Provider Details'!$A:$H,2,FALSE),"Select Supplier")</f>
        <v>Select Supplier</v>
      </c>
      <c r="F263" s="17" t="str">
        <f>IFERROR(VLOOKUP($D263,'2. Provider Details'!$A:$H,6,FALSE),"Select Supplier")</f>
        <v>Select Supplier</v>
      </c>
      <c r="G263" s="12" t="e">
        <f>+#REF!</f>
        <v>#REF!</v>
      </c>
      <c r="H263" s="17"/>
      <c r="I263" s="17"/>
      <c r="J263" s="17" t="str">
        <f>IFERROR(VLOOKUP($D263,'2. Provider Details'!$A:$H,7,FALSE),"Select Supplier")</f>
        <v>Select Supplier</v>
      </c>
      <c r="K263" s="47"/>
      <c r="L263" s="15"/>
      <c r="M263" s="15" t="e">
        <f>+#REF!</f>
        <v>#REF!</v>
      </c>
      <c r="N263" s="15" t="e">
        <f>+#REF!</f>
        <v>#REF!</v>
      </c>
      <c r="O263" s="18"/>
    </row>
    <row r="264" spans="1:15" s="26" customFormat="1" ht="45" hidden="1" customHeight="1" x14ac:dyDescent="0.2">
      <c r="A264" s="29">
        <v>43752</v>
      </c>
      <c r="B264" s="29">
        <v>43752</v>
      </c>
      <c r="C264" s="38">
        <v>1500</v>
      </c>
      <c r="D264" s="28" t="s">
        <v>196</v>
      </c>
      <c r="E264" s="28" t="str">
        <f>IFERROR(VLOOKUP($D264,'2. Provider Details'!$A:$H,2,FALSE),"Select Supplier")</f>
        <v>4 Lonsdale Road
London 
NW6 6RD</v>
      </c>
      <c r="F264" s="31">
        <f>IFERROR(VLOOKUP($D264,'2. Provider Details'!$A:$H,6,FALSE),"Select Supplier")</f>
        <v>223617075</v>
      </c>
      <c r="G264" s="27" t="e">
        <f>+#REF!</f>
        <v>#REF!</v>
      </c>
      <c r="H264" s="31"/>
      <c r="I264" s="31"/>
      <c r="J264" s="31" t="str">
        <f>IFERROR(VLOOKUP($D264,'2. Provider Details'!$A:$H,7,FALSE),"Select Supplier")</f>
        <v>Yes</v>
      </c>
      <c r="K264" s="41">
        <v>1</v>
      </c>
      <c r="L264" s="29">
        <v>43749</v>
      </c>
      <c r="M264" s="29" t="e">
        <f>+#REF!</f>
        <v>#REF!</v>
      </c>
      <c r="N264" s="29" t="e">
        <f>+#REF!</f>
        <v>#REF!</v>
      </c>
      <c r="O264" s="39" t="s">
        <v>12</v>
      </c>
    </row>
    <row r="265" spans="1:15" s="26" customFormat="1" ht="45" hidden="1" customHeight="1" x14ac:dyDescent="0.2">
      <c r="A265" s="29">
        <v>43749</v>
      </c>
      <c r="B265" s="29">
        <v>43749</v>
      </c>
      <c r="C265" s="33">
        <v>4300</v>
      </c>
      <c r="D265" s="28" t="s">
        <v>196</v>
      </c>
      <c r="E265" s="28" t="str">
        <f>IFERROR(VLOOKUP($D265,'2. Provider Details'!$A:$H,2,FALSE),"Select Supplier")</f>
        <v>4 Lonsdale Road
London 
NW6 6RD</v>
      </c>
      <c r="F265" s="31">
        <f>IFERROR(VLOOKUP($D265,'2. Provider Details'!$A:$H,6,FALSE),"Select Supplier")</f>
        <v>223617075</v>
      </c>
      <c r="G265" s="27" t="e">
        <f>+#REF!</f>
        <v>#REF!</v>
      </c>
      <c r="H265" s="31"/>
      <c r="I265" s="31"/>
      <c r="J265" s="31" t="str">
        <f>IFERROR(VLOOKUP($D265,'2. Provider Details'!$A:$H,7,FALSE),"Select Supplier")</f>
        <v>Yes</v>
      </c>
      <c r="K265" s="41">
        <v>2</v>
      </c>
      <c r="L265" s="29">
        <v>43749</v>
      </c>
      <c r="M265" s="29" t="e">
        <f>+#REF!</f>
        <v>#REF!</v>
      </c>
      <c r="N265" s="29" t="e">
        <f>+#REF!</f>
        <v>#REF!</v>
      </c>
      <c r="O265" s="39" t="s">
        <v>12</v>
      </c>
    </row>
    <row r="266" spans="1:15" s="26" customFormat="1" ht="45" hidden="1" customHeight="1" x14ac:dyDescent="0.2">
      <c r="A266" s="29">
        <v>43749</v>
      </c>
      <c r="B266" s="29">
        <v>43749</v>
      </c>
      <c r="C266" s="38">
        <v>4000</v>
      </c>
      <c r="D266" s="28" t="s">
        <v>196</v>
      </c>
      <c r="E266" s="28" t="str">
        <f>IFERROR(VLOOKUP($D266,'2. Provider Details'!$A:$H,2,FALSE),"Select Supplier")</f>
        <v>4 Lonsdale Road
London 
NW6 6RD</v>
      </c>
      <c r="F266" s="31">
        <f>IFERROR(VLOOKUP($D266,'2. Provider Details'!$A:$H,6,FALSE),"Select Supplier")</f>
        <v>223617075</v>
      </c>
      <c r="G266" s="27" t="e">
        <f>+#REF!</f>
        <v>#REF!</v>
      </c>
      <c r="H266" s="31"/>
      <c r="I266" s="31"/>
      <c r="J266" s="31" t="str">
        <f>IFERROR(VLOOKUP($D266,'2. Provider Details'!$A:$H,7,FALSE),"Select Supplier")</f>
        <v>Yes</v>
      </c>
      <c r="K266" s="41">
        <v>1</v>
      </c>
      <c r="L266" s="29">
        <v>43749</v>
      </c>
      <c r="M266" s="29" t="e">
        <f>+#REF!</f>
        <v>#REF!</v>
      </c>
      <c r="N266" s="29">
        <v>43773</v>
      </c>
      <c r="O266" s="39" t="s">
        <v>12</v>
      </c>
    </row>
    <row r="267" spans="1:15" s="26" customFormat="1" ht="45" hidden="1" customHeight="1" x14ac:dyDescent="0.2">
      <c r="A267" s="29">
        <v>43755</v>
      </c>
      <c r="B267" s="29">
        <v>43755</v>
      </c>
      <c r="C267" s="38">
        <v>3600</v>
      </c>
      <c r="D267" s="28" t="s">
        <v>196</v>
      </c>
      <c r="E267" s="28" t="str">
        <f>IFERROR(VLOOKUP($D267,'2. Provider Details'!$A:$H,2,FALSE),"Select Supplier")</f>
        <v>4 Lonsdale Road
London 
NW6 6RD</v>
      </c>
      <c r="F267" s="31">
        <f>IFERROR(VLOOKUP($D267,'2. Provider Details'!$A:$H,6,FALSE),"Select Supplier")</f>
        <v>223617075</v>
      </c>
      <c r="G267" s="27" t="e">
        <f>+#REF!</f>
        <v>#REF!</v>
      </c>
      <c r="H267" s="31"/>
      <c r="I267" s="31"/>
      <c r="J267" s="31" t="str">
        <f>IFERROR(VLOOKUP($D267,'2. Provider Details'!$A:$H,7,FALSE),"Select Supplier")</f>
        <v>Yes</v>
      </c>
      <c r="K267" s="41">
        <v>1</v>
      </c>
      <c r="L267" s="29">
        <v>43755</v>
      </c>
      <c r="M267" s="29" t="e">
        <f>+#REF!</f>
        <v>#REF!</v>
      </c>
      <c r="N267" s="29" t="e">
        <f>+#REF!</f>
        <v>#REF!</v>
      </c>
      <c r="O267" s="39" t="s">
        <v>12</v>
      </c>
    </row>
    <row r="268" spans="1:15" s="26" customFormat="1" ht="45" hidden="1" customHeight="1" x14ac:dyDescent="0.2">
      <c r="A268" s="29">
        <v>43755</v>
      </c>
      <c r="B268" s="29">
        <v>43755</v>
      </c>
      <c r="C268" s="38">
        <v>3500</v>
      </c>
      <c r="D268" s="28" t="s">
        <v>196</v>
      </c>
      <c r="E268" s="28" t="str">
        <f>IFERROR(VLOOKUP($D268,'2. Provider Details'!$A:$H,2,FALSE),"Select Supplier")</f>
        <v>4 Lonsdale Road
London 
NW6 6RD</v>
      </c>
      <c r="F268" s="31">
        <f>IFERROR(VLOOKUP($D268,'2. Provider Details'!$A:$H,6,FALSE),"Select Supplier")</f>
        <v>223617075</v>
      </c>
      <c r="G268" s="27" t="e">
        <f>+#REF!</f>
        <v>#REF!</v>
      </c>
      <c r="H268" s="31"/>
      <c r="I268" s="31"/>
      <c r="J268" s="31" t="str">
        <f>IFERROR(VLOOKUP($D268,'2. Provider Details'!$A:$H,7,FALSE),"Select Supplier")</f>
        <v>Yes</v>
      </c>
      <c r="K268" s="41">
        <v>2</v>
      </c>
      <c r="L268" s="29">
        <v>43755</v>
      </c>
      <c r="M268" s="29" t="e">
        <f>+#REF!</f>
        <v>#REF!</v>
      </c>
      <c r="N268" s="29" t="e">
        <f>+#REF!</f>
        <v>#REF!</v>
      </c>
      <c r="O268" s="39" t="s">
        <v>12</v>
      </c>
    </row>
    <row r="269" spans="1:15" s="26" customFormat="1" ht="99" hidden="1" customHeight="1" x14ac:dyDescent="0.2">
      <c r="A269" s="15"/>
      <c r="B269" s="15"/>
      <c r="C269" s="46"/>
      <c r="D269" s="14"/>
      <c r="E269" s="14" t="str">
        <f>IFERROR(VLOOKUP($D269,'2. Provider Details'!$A:$H,2,FALSE),"Select Supplier")</f>
        <v>Select Supplier</v>
      </c>
      <c r="F269" s="17" t="str">
        <f>IFERROR(VLOOKUP($D269,'2. Provider Details'!$A:$H,6,FALSE),"Select Supplier")</f>
        <v>Select Supplier</v>
      </c>
      <c r="G269" s="12" t="e">
        <f>+#REF!</f>
        <v>#REF!</v>
      </c>
      <c r="H269" s="17"/>
      <c r="I269" s="17"/>
      <c r="J269" s="17" t="str">
        <f>IFERROR(VLOOKUP($D269,'2. Provider Details'!$A:$H,7,FALSE),"Select Supplier")</f>
        <v>Select Supplier</v>
      </c>
      <c r="K269" s="47"/>
      <c r="L269" s="15"/>
      <c r="M269" s="15" t="e">
        <f>+#REF!</f>
        <v>#REF!</v>
      </c>
      <c r="N269" s="15" t="e">
        <f>+#REF!</f>
        <v>#REF!</v>
      </c>
      <c r="O269" s="18"/>
    </row>
    <row r="270" spans="1:15" s="26" customFormat="1" ht="86.25" hidden="1" customHeight="1" x14ac:dyDescent="0.2">
      <c r="A270" s="15"/>
      <c r="B270" s="15"/>
      <c r="C270" s="46"/>
      <c r="D270" s="14"/>
      <c r="E270" s="14" t="str">
        <f>IFERROR(VLOOKUP($D270,'2. Provider Details'!$A:$H,2,FALSE),"Select Supplier")</f>
        <v>Select Supplier</v>
      </c>
      <c r="F270" s="17" t="str">
        <f>IFERROR(VLOOKUP($D270,'2. Provider Details'!$A:$H,6,FALSE),"Select Supplier")</f>
        <v>Select Supplier</v>
      </c>
      <c r="G270" s="12" t="e">
        <f>+#REF!</f>
        <v>#REF!</v>
      </c>
      <c r="H270" s="17"/>
      <c r="I270" s="17"/>
      <c r="J270" s="17" t="str">
        <f>IFERROR(VLOOKUP($D270,'2. Provider Details'!$A:$H,7,FALSE),"Select Supplier")</f>
        <v>Select Supplier</v>
      </c>
      <c r="K270" s="47"/>
      <c r="L270" s="15"/>
      <c r="M270" s="15" t="e">
        <f>+#REF!</f>
        <v>#REF!</v>
      </c>
      <c r="N270" s="15" t="e">
        <f>+#REF!</f>
        <v>#REF!</v>
      </c>
      <c r="O270" s="18"/>
    </row>
    <row r="271" spans="1:15" s="26" customFormat="1" ht="45" hidden="1" customHeight="1" x14ac:dyDescent="0.2">
      <c r="A271" s="29">
        <v>43753</v>
      </c>
      <c r="B271" s="29">
        <v>43759</v>
      </c>
      <c r="C271" s="33">
        <v>4000</v>
      </c>
      <c r="D271" s="28" t="s">
        <v>196</v>
      </c>
      <c r="E271" s="28" t="str">
        <f>IFERROR(VLOOKUP($D271,'2. Provider Details'!$A:$H,2,FALSE),"Select Supplier")</f>
        <v>4 Lonsdale Road
London 
NW6 6RD</v>
      </c>
      <c r="F271" s="31">
        <f>IFERROR(VLOOKUP($D271,'2. Provider Details'!$A:$H,6,FALSE),"Select Supplier")</f>
        <v>223617075</v>
      </c>
      <c r="G271" s="27" t="e">
        <f>+#REF!</f>
        <v>#REF!</v>
      </c>
      <c r="H271" s="31"/>
      <c r="I271" s="31"/>
      <c r="J271" s="31" t="str">
        <f>IFERROR(VLOOKUP($D271,'2. Provider Details'!$A:$H,7,FALSE),"Select Supplier")</f>
        <v>Yes</v>
      </c>
      <c r="K271" s="41">
        <v>3</v>
      </c>
      <c r="L271" s="29">
        <v>43753</v>
      </c>
      <c r="M271" s="29" t="e">
        <f>+#REF!</f>
        <v>#REF!</v>
      </c>
      <c r="N271" s="29" t="e">
        <f>+#REF!</f>
        <v>#REF!</v>
      </c>
      <c r="O271" s="39" t="s">
        <v>12</v>
      </c>
    </row>
    <row r="272" spans="1:15" s="26" customFormat="1" ht="45" hidden="1" customHeight="1" x14ac:dyDescent="0.2">
      <c r="A272" s="29">
        <v>43755</v>
      </c>
      <c r="B272" s="29">
        <v>43755</v>
      </c>
      <c r="C272" s="38">
        <v>4000</v>
      </c>
      <c r="D272" s="28" t="s">
        <v>196</v>
      </c>
      <c r="E272" s="28" t="str">
        <f>IFERROR(VLOOKUP($D272,'2. Provider Details'!$A:$H,2,FALSE),"Select Supplier")</f>
        <v>4 Lonsdale Road
London 
NW6 6RD</v>
      </c>
      <c r="F272" s="31">
        <f>IFERROR(VLOOKUP($D272,'2. Provider Details'!$A:$H,6,FALSE),"Select Supplier")</f>
        <v>223617075</v>
      </c>
      <c r="G272" s="27" t="e">
        <f>+#REF!</f>
        <v>#REF!</v>
      </c>
      <c r="H272" s="31"/>
      <c r="I272" s="31"/>
      <c r="J272" s="31" t="str">
        <f>IFERROR(VLOOKUP($D272,'2. Provider Details'!$A:$H,7,FALSE),"Select Supplier")</f>
        <v>Yes</v>
      </c>
      <c r="K272" s="41">
        <v>3</v>
      </c>
      <c r="L272" s="29">
        <v>43755</v>
      </c>
      <c r="M272" s="29" t="e">
        <f>+#REF!</f>
        <v>#REF!</v>
      </c>
      <c r="N272" s="29" t="e">
        <f>+#REF!</f>
        <v>#REF!</v>
      </c>
      <c r="O272" s="39" t="s">
        <v>12</v>
      </c>
    </row>
    <row r="273" spans="1:15" s="26" customFormat="1" ht="30" hidden="1" customHeight="1" x14ac:dyDescent="0.2">
      <c r="A273" s="29">
        <v>43759</v>
      </c>
      <c r="B273" s="29">
        <v>43773</v>
      </c>
      <c r="C273" s="32">
        <v>1750</v>
      </c>
      <c r="D273" s="28" t="s">
        <v>196</v>
      </c>
      <c r="E273" s="31" t="str">
        <f>IFERROR(VLOOKUP($D273,'2. Provider Details'!$A:$H,2,FALSE),"Select Supplier")</f>
        <v>4 Lonsdale Road
London 
NW6 6RD</v>
      </c>
      <c r="F273" s="27">
        <f>IFERROR(VLOOKUP($D273,'2. Provider Details'!$A:$H,6,FALSE),"Select Supplier")</f>
        <v>223617075</v>
      </c>
      <c r="G273" s="31" t="e">
        <f>+#REF!</f>
        <v>#REF!</v>
      </c>
      <c r="H273" s="31"/>
      <c r="I273" s="31"/>
      <c r="J273" s="31" t="str">
        <f>IFERROR(VLOOKUP($D273,'2. Provider Details'!$A:$H,7,FALSE),"Select Supplier")</f>
        <v>Yes</v>
      </c>
      <c r="K273" s="41">
        <v>4</v>
      </c>
      <c r="L273" s="29">
        <v>43763</v>
      </c>
      <c r="M273" s="29" t="e">
        <f>+#REF!</f>
        <v>#REF!</v>
      </c>
      <c r="N273" s="29">
        <v>43819</v>
      </c>
      <c r="O273" s="40" t="s">
        <v>12</v>
      </c>
    </row>
    <row r="274" spans="1:15" s="26" customFormat="1" ht="15" hidden="1" customHeight="1" x14ac:dyDescent="0.2">
      <c r="A274" s="15"/>
      <c r="B274" s="15"/>
      <c r="C274" s="46"/>
      <c r="D274" s="14"/>
      <c r="E274" s="14" t="str">
        <f>IFERROR(VLOOKUP($D274,'2. Provider Details'!$A:$H,2,FALSE),"Select Supplier")</f>
        <v>Select Supplier</v>
      </c>
      <c r="F274" s="17" t="str">
        <f>IFERROR(VLOOKUP($D274,'2. Provider Details'!$A:$H,6,FALSE),"Select Supplier")</f>
        <v>Select Supplier</v>
      </c>
      <c r="G274" s="12" t="e">
        <f>+#REF!</f>
        <v>#REF!</v>
      </c>
      <c r="H274" s="17"/>
      <c r="I274" s="17"/>
      <c r="J274" s="17" t="str">
        <f>IFERROR(VLOOKUP($D274,'2. Provider Details'!$A:$H,7,FALSE),"Select Supplier")</f>
        <v>Select Supplier</v>
      </c>
      <c r="K274" s="47"/>
      <c r="L274" s="15"/>
      <c r="M274" s="15" t="e">
        <f>+#REF!</f>
        <v>#REF!</v>
      </c>
      <c r="N274" s="15" t="e">
        <f>+#REF!</f>
        <v>#REF!</v>
      </c>
      <c r="O274" s="18"/>
    </row>
    <row r="275" spans="1:15" s="26" customFormat="1" ht="15" hidden="1" customHeight="1" x14ac:dyDescent="0.2">
      <c r="A275" s="15"/>
      <c r="B275" s="15"/>
      <c r="C275" s="46"/>
      <c r="D275" s="14"/>
      <c r="E275" s="14" t="str">
        <f>IFERROR(VLOOKUP($D275,'2. Provider Details'!$A:$H,2,FALSE),"Select Supplier")</f>
        <v>Select Supplier</v>
      </c>
      <c r="F275" s="17" t="str">
        <f>IFERROR(VLOOKUP($D275,'2. Provider Details'!$A:$H,6,FALSE),"Select Supplier")</f>
        <v>Select Supplier</v>
      </c>
      <c r="G275" s="12" t="e">
        <f>+#REF!</f>
        <v>#REF!</v>
      </c>
      <c r="H275" s="17"/>
      <c r="I275" s="17"/>
      <c r="J275" s="17" t="str">
        <f>IFERROR(VLOOKUP($D275,'2. Provider Details'!$A:$H,7,FALSE),"Select Supplier")</f>
        <v>Select Supplier</v>
      </c>
      <c r="K275" s="47"/>
      <c r="L275" s="15"/>
      <c r="M275" s="15" t="e">
        <f>+#REF!</f>
        <v>#REF!</v>
      </c>
      <c r="N275" s="15" t="e">
        <f>+#REF!</f>
        <v>#REF!</v>
      </c>
      <c r="O275" s="18"/>
    </row>
    <row r="276" spans="1:15" s="26" customFormat="1" ht="111.75" hidden="1" customHeight="1" x14ac:dyDescent="0.2">
      <c r="A276" s="15"/>
      <c r="B276" s="15"/>
      <c r="C276" s="46"/>
      <c r="D276" s="14"/>
      <c r="E276" s="14" t="str">
        <f>IFERROR(VLOOKUP($D276,'2. Provider Details'!$A:$H,2,FALSE),"Select Supplier")</f>
        <v>Select Supplier</v>
      </c>
      <c r="F276" s="17" t="str">
        <f>IFERROR(VLOOKUP($D276,'2. Provider Details'!$A:$H,6,FALSE),"Select Supplier")</f>
        <v>Select Supplier</v>
      </c>
      <c r="G276" s="12" t="e">
        <f>+#REF!</f>
        <v>#REF!</v>
      </c>
      <c r="H276" s="17"/>
      <c r="I276" s="17"/>
      <c r="J276" s="17" t="str">
        <f>IFERROR(VLOOKUP($D276,'2. Provider Details'!$A:$H,7,FALSE),"Select Supplier")</f>
        <v>Select Supplier</v>
      </c>
      <c r="K276" s="47"/>
      <c r="L276" s="15"/>
      <c r="M276" s="15" t="e">
        <f>+#REF!</f>
        <v>#REF!</v>
      </c>
      <c r="N276" s="15" t="e">
        <f>+#REF!</f>
        <v>#REF!</v>
      </c>
      <c r="O276" s="18"/>
    </row>
    <row r="277" spans="1:15" s="26" customFormat="1" ht="126" hidden="1" customHeight="1" x14ac:dyDescent="0.2">
      <c r="A277" s="15"/>
      <c r="B277" s="15"/>
      <c r="C277" s="46"/>
      <c r="D277" s="14"/>
      <c r="E277" s="14" t="str">
        <f>IFERROR(VLOOKUP($D277,'2. Provider Details'!$A:$H,2,FALSE),"Select Supplier")</f>
        <v>Select Supplier</v>
      </c>
      <c r="F277" s="17" t="str">
        <f>IFERROR(VLOOKUP($D277,'2. Provider Details'!$A:$H,6,FALSE),"Select Supplier")</f>
        <v>Select Supplier</v>
      </c>
      <c r="G277" s="12" t="e">
        <f>+#REF!</f>
        <v>#REF!</v>
      </c>
      <c r="H277" s="17"/>
      <c r="I277" s="17"/>
      <c r="J277" s="17" t="str">
        <f>IFERROR(VLOOKUP($D277,'2. Provider Details'!$A:$H,7,FALSE),"Select Supplier")</f>
        <v>Select Supplier</v>
      </c>
      <c r="K277" s="47"/>
      <c r="L277" s="15"/>
      <c r="M277" s="15" t="e">
        <f>+#REF!</f>
        <v>#REF!</v>
      </c>
      <c r="N277" s="15" t="e">
        <f>+#REF!</f>
        <v>#REF!</v>
      </c>
      <c r="O277" s="18"/>
    </row>
    <row r="278" spans="1:15" s="26" customFormat="1" ht="45" hidden="1" customHeight="1" x14ac:dyDescent="0.2">
      <c r="A278" s="29">
        <v>43776</v>
      </c>
      <c r="B278" s="29">
        <v>43776</v>
      </c>
      <c r="C278" s="38">
        <v>3000</v>
      </c>
      <c r="D278" s="28" t="s">
        <v>196</v>
      </c>
      <c r="E278" s="28" t="str">
        <f>IFERROR(VLOOKUP($D278,'2. Provider Details'!$A:$H,2,FALSE),"Select Supplier")</f>
        <v>4 Lonsdale Road
London 
NW6 6RD</v>
      </c>
      <c r="F278" s="31">
        <f>IFERROR(VLOOKUP($D278,'2. Provider Details'!$A:$H,6,FALSE),"Select Supplier")</f>
        <v>223617075</v>
      </c>
      <c r="G278" s="27" t="e">
        <f>+#REF!</f>
        <v>#REF!</v>
      </c>
      <c r="H278" s="31"/>
      <c r="I278" s="31"/>
      <c r="J278" s="31" t="str">
        <f>IFERROR(VLOOKUP($D278,'2. Provider Details'!$A:$H,7,FALSE),"Select Supplier")</f>
        <v>Yes</v>
      </c>
      <c r="K278" s="41">
        <v>2</v>
      </c>
      <c r="L278" s="29">
        <v>43776</v>
      </c>
      <c r="M278" s="29" t="e">
        <f>+#REF!</f>
        <v>#REF!</v>
      </c>
      <c r="N278" s="29" t="e">
        <f>+#REF!</f>
        <v>#REF!</v>
      </c>
      <c r="O278" s="39" t="s">
        <v>12</v>
      </c>
    </row>
    <row r="279" spans="1:15" s="26" customFormat="1" ht="15" hidden="1" customHeight="1" x14ac:dyDescent="0.2">
      <c r="A279" s="15"/>
      <c r="B279" s="15"/>
      <c r="C279" s="46"/>
      <c r="D279" s="14"/>
      <c r="E279" s="14" t="str">
        <f>IFERROR(VLOOKUP($D279,'2. Provider Details'!$A:$H,2,FALSE),"Select Supplier")</f>
        <v>Select Supplier</v>
      </c>
      <c r="F279" s="17" t="str">
        <f>IFERROR(VLOOKUP($D279,'2. Provider Details'!$A:$H,6,FALSE),"Select Supplier")</f>
        <v>Select Supplier</v>
      </c>
      <c r="G279" s="12" t="e">
        <f>+#REF!</f>
        <v>#REF!</v>
      </c>
      <c r="H279" s="17"/>
      <c r="I279" s="17"/>
      <c r="J279" s="17" t="str">
        <f>IFERROR(VLOOKUP($D279,'2. Provider Details'!$A:$H,7,FALSE),"Select Supplier")</f>
        <v>Select Supplier</v>
      </c>
      <c r="K279" s="47"/>
      <c r="L279" s="15"/>
      <c r="M279" s="15" t="e">
        <f>+#REF!</f>
        <v>#REF!</v>
      </c>
      <c r="N279" s="15" t="e">
        <f>+#REF!</f>
        <v>#REF!</v>
      </c>
      <c r="O279" s="18"/>
    </row>
    <row r="280" spans="1:15" s="26" customFormat="1" ht="45" hidden="1" customHeight="1" x14ac:dyDescent="0.2">
      <c r="A280" s="29">
        <v>43775</v>
      </c>
      <c r="B280" s="29">
        <v>43775</v>
      </c>
      <c r="C280" s="38">
        <v>3000</v>
      </c>
      <c r="D280" s="28" t="s">
        <v>196</v>
      </c>
      <c r="E280" s="28" t="str">
        <f>IFERROR(VLOOKUP($D280,'2. Provider Details'!$A:$H,2,FALSE),"Select Supplier")</f>
        <v>4 Lonsdale Road
London 
NW6 6RD</v>
      </c>
      <c r="F280" s="31">
        <f>IFERROR(VLOOKUP($D280,'2. Provider Details'!$A:$H,6,FALSE),"Select Supplier")</f>
        <v>223617075</v>
      </c>
      <c r="G280" s="27" t="e">
        <f>+#REF!</f>
        <v>#REF!</v>
      </c>
      <c r="H280" s="31"/>
      <c r="I280" s="31"/>
      <c r="J280" s="31" t="str">
        <f>IFERROR(VLOOKUP($D280,'2. Provider Details'!$A:$H,7,FALSE),"Select Supplier")</f>
        <v>Yes</v>
      </c>
      <c r="K280" s="41">
        <v>2</v>
      </c>
      <c r="L280" s="29">
        <v>43775</v>
      </c>
      <c r="M280" s="29" t="e">
        <f>+#REF!</f>
        <v>#REF!</v>
      </c>
      <c r="N280" s="29" t="e">
        <f>+#REF!</f>
        <v>#REF!</v>
      </c>
      <c r="O280" s="39" t="s">
        <v>12</v>
      </c>
    </row>
    <row r="281" spans="1:15" s="26" customFormat="1" ht="75" hidden="1" customHeight="1" x14ac:dyDescent="0.2">
      <c r="A281" s="29">
        <v>43763</v>
      </c>
      <c r="B281" s="29">
        <v>43810</v>
      </c>
      <c r="C281" s="38">
        <v>15960</v>
      </c>
      <c r="D281" s="28" t="s">
        <v>147</v>
      </c>
      <c r="E281" s="28" t="str">
        <f>IFERROR(VLOOKUP($D281,'2. Provider Details'!$A:$H,2,FALSE),"Select Supplier")</f>
        <v>Field Avenue 
Baddeley Green 
Stoke-on-Trent 
Staffordshire  
ST2 7AS</v>
      </c>
      <c r="F281" s="31" t="str">
        <f>IFERROR(VLOOKUP($D281,'2. Provider Details'!$A:$H,6,FALSE),"Select Supplier")</f>
        <v>N/A</v>
      </c>
      <c r="G281" s="27" t="e">
        <f>+#REF!</f>
        <v>#REF!</v>
      </c>
      <c r="H281" s="31"/>
      <c r="I281" s="31"/>
      <c r="J281" s="31" t="str">
        <f>IFERROR(VLOOKUP($D281,'2. Provider Details'!$A:$H,7,FALSE),"Select Supplier")</f>
        <v>No</v>
      </c>
      <c r="K281" s="41">
        <v>2</v>
      </c>
      <c r="L281" s="29">
        <v>43763</v>
      </c>
      <c r="M281" s="29">
        <v>43773</v>
      </c>
      <c r="N281" s="29">
        <v>44112</v>
      </c>
      <c r="O281" s="39" t="s">
        <v>12</v>
      </c>
    </row>
    <row r="282" spans="1:15" s="26" customFormat="1" ht="45" hidden="1" customHeight="1" x14ac:dyDescent="0.2">
      <c r="A282" s="29">
        <v>43775</v>
      </c>
      <c r="B282" s="29">
        <v>43775</v>
      </c>
      <c r="C282" s="38">
        <v>3000</v>
      </c>
      <c r="D282" s="28" t="s">
        <v>196</v>
      </c>
      <c r="E282" s="28" t="str">
        <f>IFERROR(VLOOKUP($D282,'2. Provider Details'!$A:$H,2,FALSE),"Select Supplier")</f>
        <v>4 Lonsdale Road
London 
NW6 6RD</v>
      </c>
      <c r="F282" s="31">
        <f>IFERROR(VLOOKUP($D282,'2. Provider Details'!$A:$H,6,FALSE),"Select Supplier")</f>
        <v>223617075</v>
      </c>
      <c r="G282" s="27" t="e">
        <f>+#REF!</f>
        <v>#REF!</v>
      </c>
      <c r="H282" s="31"/>
      <c r="I282" s="31"/>
      <c r="J282" s="31" t="str">
        <f>IFERROR(VLOOKUP($D282,'2. Provider Details'!$A:$H,7,FALSE),"Select Supplier")</f>
        <v>Yes</v>
      </c>
      <c r="K282" s="41">
        <v>3</v>
      </c>
      <c r="L282" s="29">
        <v>43775</v>
      </c>
      <c r="M282" s="29" t="e">
        <f>+#REF!</f>
        <v>#REF!</v>
      </c>
      <c r="N282" s="29" t="e">
        <f>+#REF!</f>
        <v>#REF!</v>
      </c>
      <c r="O282" s="39" t="s">
        <v>12</v>
      </c>
    </row>
    <row r="283" spans="1:15" s="26" customFormat="1" ht="15" hidden="1" customHeight="1" x14ac:dyDescent="0.2">
      <c r="A283" s="15"/>
      <c r="B283" s="15"/>
      <c r="C283" s="46"/>
      <c r="D283" s="14"/>
      <c r="E283" s="14" t="str">
        <f>IFERROR(VLOOKUP($D283,'2. Provider Details'!$A:$H,2,FALSE),"Select Supplier")</f>
        <v>Select Supplier</v>
      </c>
      <c r="F283" s="17" t="str">
        <f>IFERROR(VLOOKUP($D283,'2. Provider Details'!$A:$H,6,FALSE),"Select Supplier")</f>
        <v>Select Supplier</v>
      </c>
      <c r="G283" s="12" t="e">
        <f>+#REF!</f>
        <v>#REF!</v>
      </c>
      <c r="H283" s="17"/>
      <c r="I283" s="17"/>
      <c r="J283" s="17" t="str">
        <f>IFERROR(VLOOKUP($D283,'2. Provider Details'!$A:$H,7,FALSE),"Select Supplier")</f>
        <v>Select Supplier</v>
      </c>
      <c r="K283" s="47"/>
      <c r="L283" s="15"/>
      <c r="M283" s="15" t="e">
        <f>+#REF!</f>
        <v>#REF!</v>
      </c>
      <c r="N283" s="15" t="e">
        <f>+#REF!</f>
        <v>#REF!</v>
      </c>
      <c r="O283" s="18"/>
    </row>
    <row r="284" spans="1:15" s="26" customFormat="1" ht="60" hidden="1" customHeight="1" x14ac:dyDescent="0.2">
      <c r="A284" s="29">
        <v>43761</v>
      </c>
      <c r="B284" s="29">
        <v>43761</v>
      </c>
      <c r="C284" s="33">
        <v>3000</v>
      </c>
      <c r="D284" s="28" t="s">
        <v>195</v>
      </c>
      <c r="E284" s="28" t="str">
        <f>IFERROR(VLOOKUP($D284,'2. Provider Details'!$A:$H,2,FALSE),"Select Supplier")</f>
        <v>10 Victoria Road  
Sutton Coldfield 
 England  
B72 1SY</v>
      </c>
      <c r="F284" s="31">
        <f>IFERROR(VLOOKUP($D284,'2. Provider Details'!$A:$H,6,FALSE),"Select Supplier")</f>
        <v>221557545</v>
      </c>
      <c r="G284" s="27" t="e">
        <f>+#REF!</f>
        <v>#REF!</v>
      </c>
      <c r="H284" s="31"/>
      <c r="I284" s="31"/>
      <c r="J284" s="31" t="str">
        <f>IFERROR(VLOOKUP($D284,'2. Provider Details'!$A:$H,7,FALSE),"Select Supplier")</f>
        <v>Yes</v>
      </c>
      <c r="K284" s="41">
        <v>2</v>
      </c>
      <c r="L284" s="29">
        <v>43761</v>
      </c>
      <c r="M284" s="29" t="e">
        <f>+#REF!</f>
        <v>#REF!</v>
      </c>
      <c r="N284" s="29" t="e">
        <f>+#REF!</f>
        <v>#REF!</v>
      </c>
      <c r="O284" s="39" t="s">
        <v>12</v>
      </c>
    </row>
    <row r="285" spans="1:15" s="26" customFormat="1" ht="45" hidden="1" customHeight="1" x14ac:dyDescent="0.2">
      <c r="A285" s="29">
        <v>43763</v>
      </c>
      <c r="B285" s="29">
        <v>43802</v>
      </c>
      <c r="C285" s="38">
        <v>1750</v>
      </c>
      <c r="D285" s="28" t="s">
        <v>196</v>
      </c>
      <c r="E285" s="28" t="str">
        <f>IFERROR(VLOOKUP($D285,'2. Provider Details'!$A:$H,2,FALSE),"Select Supplier")</f>
        <v>4 Lonsdale Road
London 
NW6 6RD</v>
      </c>
      <c r="F285" s="31">
        <f>IFERROR(VLOOKUP($D285,'2. Provider Details'!$A:$H,6,FALSE),"Select Supplier")</f>
        <v>223617075</v>
      </c>
      <c r="G285" s="27" t="e">
        <f>+#REF!</f>
        <v>#REF!</v>
      </c>
      <c r="H285" s="31" t="s">
        <v>13</v>
      </c>
      <c r="I285" s="31" t="s">
        <v>13</v>
      </c>
      <c r="J285" s="31" t="str">
        <f>IFERROR(VLOOKUP($D285,'2. Provider Details'!$A:$H,7,FALSE),"Select Supplier")</f>
        <v>Yes</v>
      </c>
      <c r="K285" s="41">
        <v>3</v>
      </c>
      <c r="L285" s="29">
        <v>43763</v>
      </c>
      <c r="M285" s="29" t="e">
        <f>+#REF!</f>
        <v>#REF!</v>
      </c>
      <c r="N285" s="29" t="e">
        <f>+#REF!</f>
        <v>#REF!</v>
      </c>
      <c r="O285" s="39" t="s">
        <v>12</v>
      </c>
    </row>
    <row r="286" spans="1:15" s="26" customFormat="1" ht="15" hidden="1" customHeight="1" x14ac:dyDescent="0.2">
      <c r="A286" s="15"/>
      <c r="B286" s="15"/>
      <c r="C286" s="46"/>
      <c r="D286" s="14"/>
      <c r="E286" s="14" t="str">
        <f>IFERROR(VLOOKUP($D286,'2. Provider Details'!$A:$H,2,FALSE),"Select Supplier")</f>
        <v>Select Supplier</v>
      </c>
      <c r="F286" s="17" t="str">
        <f>IFERROR(VLOOKUP($D286,'2. Provider Details'!$A:$H,6,FALSE),"Select Supplier")</f>
        <v>Select Supplier</v>
      </c>
      <c r="G286" s="12" t="e">
        <f>+#REF!</f>
        <v>#REF!</v>
      </c>
      <c r="H286" s="17"/>
      <c r="I286" s="17"/>
      <c r="J286" s="17" t="str">
        <f>IFERROR(VLOOKUP($D286,'2. Provider Details'!$A:$H,7,FALSE),"Select Supplier")</f>
        <v>Select Supplier</v>
      </c>
      <c r="K286" s="47"/>
      <c r="L286" s="15"/>
      <c r="M286" s="15" t="e">
        <f>+#REF!</f>
        <v>#REF!</v>
      </c>
      <c r="N286" s="15" t="e">
        <f>+#REF!</f>
        <v>#REF!</v>
      </c>
      <c r="O286" s="18"/>
    </row>
    <row r="287" spans="1:15" s="26" customFormat="1" ht="45" hidden="1" customHeight="1" x14ac:dyDescent="0.2">
      <c r="A287" s="29">
        <v>43773</v>
      </c>
      <c r="B287" s="29">
        <v>43773</v>
      </c>
      <c r="C287" s="38">
        <v>1600</v>
      </c>
      <c r="D287" s="28" t="s">
        <v>196</v>
      </c>
      <c r="E287" s="28" t="str">
        <f>IFERROR(VLOOKUP($D287,'2. Provider Details'!$A:$H,2,FALSE),"Select Supplier")</f>
        <v>4 Lonsdale Road
London 
NW6 6RD</v>
      </c>
      <c r="F287" s="31">
        <f>IFERROR(VLOOKUP($D287,'2. Provider Details'!$A:$H,6,FALSE),"Select Supplier")</f>
        <v>223617075</v>
      </c>
      <c r="G287" s="27" t="e">
        <f>+#REF!</f>
        <v>#REF!</v>
      </c>
      <c r="H287" s="31"/>
      <c r="I287" s="31"/>
      <c r="J287" s="31" t="str">
        <f>IFERROR(VLOOKUP($D287,'2. Provider Details'!$A:$H,7,FALSE),"Select Supplier")</f>
        <v>Yes</v>
      </c>
      <c r="K287" s="41">
        <v>3</v>
      </c>
      <c r="L287" s="29">
        <v>43773</v>
      </c>
      <c r="M287" s="29" t="e">
        <f>+#REF!</f>
        <v>#REF!</v>
      </c>
      <c r="N287" s="29" t="e">
        <f>+#REF!</f>
        <v>#REF!</v>
      </c>
      <c r="O287" s="39" t="s">
        <v>12</v>
      </c>
    </row>
    <row r="288" spans="1:15" s="26" customFormat="1" ht="15" hidden="1" customHeight="1" x14ac:dyDescent="0.2">
      <c r="A288" s="15"/>
      <c r="B288" s="15"/>
      <c r="C288" s="46"/>
      <c r="D288" s="14"/>
      <c r="E288" s="14" t="str">
        <f>IFERROR(VLOOKUP($D288,'2. Provider Details'!$A:$H,2,FALSE),"Select Supplier")</f>
        <v>Select Supplier</v>
      </c>
      <c r="F288" s="17" t="str">
        <f>IFERROR(VLOOKUP($D288,'2. Provider Details'!$A:$H,6,FALSE),"Select Supplier")</f>
        <v>Select Supplier</v>
      </c>
      <c r="G288" s="12" t="e">
        <f>+#REF!</f>
        <v>#REF!</v>
      </c>
      <c r="H288" s="17"/>
      <c r="I288" s="17"/>
      <c r="J288" s="17" t="str">
        <f>IFERROR(VLOOKUP($D288,'2. Provider Details'!$A:$H,7,FALSE),"Select Supplier")</f>
        <v>Select Supplier</v>
      </c>
      <c r="K288" s="47"/>
      <c r="L288" s="15"/>
      <c r="M288" s="15" t="e">
        <f>+#REF!</f>
        <v>#REF!</v>
      </c>
      <c r="N288" s="15" t="e">
        <f>+#REF!</f>
        <v>#REF!</v>
      </c>
      <c r="O288" s="18"/>
    </row>
    <row r="289" spans="1:15" s="26" customFormat="1" ht="15" hidden="1" customHeight="1" x14ac:dyDescent="0.2">
      <c r="A289" s="15"/>
      <c r="B289" s="15"/>
      <c r="C289" s="46"/>
      <c r="D289" s="14"/>
      <c r="E289" s="14" t="str">
        <f>IFERROR(VLOOKUP($D289,'2. Provider Details'!$A:$H,2,FALSE),"Select Supplier")</f>
        <v>Select Supplier</v>
      </c>
      <c r="F289" s="17" t="str">
        <f>IFERROR(VLOOKUP($D289,'2. Provider Details'!$A:$H,6,FALSE),"Select Supplier")</f>
        <v>Select Supplier</v>
      </c>
      <c r="G289" s="12" t="e">
        <f>+#REF!</f>
        <v>#REF!</v>
      </c>
      <c r="H289" s="17"/>
      <c r="I289" s="17"/>
      <c r="J289" s="17" t="str">
        <f>IFERROR(VLOOKUP($D289,'2. Provider Details'!$A:$H,7,FALSE),"Select Supplier")</f>
        <v>Select Supplier</v>
      </c>
      <c r="K289" s="47"/>
      <c r="L289" s="15"/>
      <c r="M289" s="15" t="e">
        <f>+#REF!</f>
        <v>#REF!</v>
      </c>
      <c r="N289" s="15" t="e">
        <f>+#REF!</f>
        <v>#REF!</v>
      </c>
      <c r="O289" s="18"/>
    </row>
    <row r="290" spans="1:15" s="26" customFormat="1" ht="15" hidden="1" customHeight="1" x14ac:dyDescent="0.2">
      <c r="A290" s="15"/>
      <c r="B290" s="15"/>
      <c r="C290" s="46"/>
      <c r="D290" s="14"/>
      <c r="E290" s="14" t="str">
        <f>IFERROR(VLOOKUP($D290,'2. Provider Details'!$A:$H,2,FALSE),"Select Supplier")</f>
        <v>Select Supplier</v>
      </c>
      <c r="F290" s="17" t="str">
        <f>IFERROR(VLOOKUP($D290,'2. Provider Details'!$A:$H,6,FALSE),"Select Supplier")</f>
        <v>Select Supplier</v>
      </c>
      <c r="G290" s="12" t="e">
        <f>+#REF!</f>
        <v>#REF!</v>
      </c>
      <c r="H290" s="17"/>
      <c r="I290" s="17"/>
      <c r="J290" s="17" t="str">
        <f>IFERROR(VLOOKUP($D290,'2. Provider Details'!$A:$H,7,FALSE),"Select Supplier")</f>
        <v>Select Supplier</v>
      </c>
      <c r="K290" s="47"/>
      <c r="L290" s="15"/>
      <c r="M290" s="15" t="e">
        <f>+#REF!</f>
        <v>#REF!</v>
      </c>
      <c r="N290" s="15" t="e">
        <f>+#REF!</f>
        <v>#REF!</v>
      </c>
      <c r="O290" s="18"/>
    </row>
    <row r="291" spans="1:15" s="26" customFormat="1" ht="45" hidden="1" customHeight="1" x14ac:dyDescent="0.2">
      <c r="A291" s="29">
        <v>43780</v>
      </c>
      <c r="B291" s="29">
        <v>43780</v>
      </c>
      <c r="C291" s="38">
        <v>1700</v>
      </c>
      <c r="D291" s="28" t="s">
        <v>196</v>
      </c>
      <c r="E291" s="28" t="str">
        <f>IFERROR(VLOOKUP($D291,'2. Provider Details'!$A:$H,2,FALSE),"Select Supplier")</f>
        <v>4 Lonsdale Road
London 
NW6 6RD</v>
      </c>
      <c r="F291" s="31">
        <f>IFERROR(VLOOKUP($D291,'2. Provider Details'!$A:$H,6,FALSE),"Select Supplier")</f>
        <v>223617075</v>
      </c>
      <c r="G291" s="27" t="e">
        <f>+#REF!</f>
        <v>#REF!</v>
      </c>
      <c r="H291" s="31"/>
      <c r="I291" s="31"/>
      <c r="J291" s="31" t="str">
        <f>IFERROR(VLOOKUP($D291,'2. Provider Details'!$A:$H,7,FALSE),"Select Supplier")</f>
        <v>Yes</v>
      </c>
      <c r="K291" s="41">
        <v>3</v>
      </c>
      <c r="L291" s="29">
        <v>43780</v>
      </c>
      <c r="M291" s="29" t="e">
        <f>+#REF!</f>
        <v>#REF!</v>
      </c>
      <c r="N291" s="29" t="e">
        <f>+#REF!</f>
        <v>#REF!</v>
      </c>
      <c r="O291" s="39" t="s">
        <v>12</v>
      </c>
    </row>
    <row r="292" spans="1:15" s="26" customFormat="1" ht="90" hidden="1" customHeight="1" x14ac:dyDescent="0.2">
      <c r="A292" s="29">
        <v>43787</v>
      </c>
      <c r="B292" s="29">
        <v>43808</v>
      </c>
      <c r="C292" s="38">
        <v>3250</v>
      </c>
      <c r="D292" s="28" t="s">
        <v>90</v>
      </c>
      <c r="E292" s="28" t="str">
        <f>IFERROR(VLOOKUP($D292,'2. Provider Details'!$A:$H,2,FALSE),"Select Supplier")</f>
        <v>Dean Row Court  
Summerfields Village Centre 
Dean Row Road  
Wilmslow 
SK9 2TB</v>
      </c>
      <c r="F292" s="31">
        <f>IFERROR(VLOOKUP($D292,'2. Provider Details'!$A:$H,6,FALSE),"Select Supplier")</f>
        <v>235030744</v>
      </c>
      <c r="G292" s="27" t="e">
        <f>+#REF!</f>
        <v>#REF!</v>
      </c>
      <c r="H292" s="31"/>
      <c r="I292" s="31"/>
      <c r="J292" s="31" t="str">
        <f>IFERROR(VLOOKUP($D292,'2. Provider Details'!$A:$H,7,FALSE),"Select Supplier")</f>
        <v>Yes</v>
      </c>
      <c r="K292" s="41">
        <v>1</v>
      </c>
      <c r="L292" s="29">
        <v>43784</v>
      </c>
      <c r="M292" s="29" t="e">
        <f>+#REF!</f>
        <v>#REF!</v>
      </c>
      <c r="N292" s="29" t="e">
        <f>+#REF!</f>
        <v>#REF!</v>
      </c>
      <c r="O292" s="39" t="s">
        <v>184</v>
      </c>
    </row>
    <row r="293" spans="1:15" s="26" customFormat="1" ht="45" hidden="1" customHeight="1" x14ac:dyDescent="0.2">
      <c r="A293" s="29">
        <v>43787</v>
      </c>
      <c r="B293" s="29">
        <v>43756</v>
      </c>
      <c r="C293" s="38">
        <v>5950</v>
      </c>
      <c r="D293" s="28" t="s">
        <v>196</v>
      </c>
      <c r="E293" s="28" t="str">
        <f>IFERROR(VLOOKUP($D293,'2. Provider Details'!$A:$H,2,FALSE),"Select Supplier")</f>
        <v>4 Lonsdale Road
London 
NW6 6RD</v>
      </c>
      <c r="F293" s="31">
        <f>IFERROR(VLOOKUP($D293,'2. Provider Details'!$A:$H,6,FALSE),"Select Supplier")</f>
        <v>223617075</v>
      </c>
      <c r="G293" s="27" t="e">
        <f>+#REF!</f>
        <v>#REF!</v>
      </c>
      <c r="H293" s="31"/>
      <c r="I293" s="31"/>
      <c r="J293" s="31" t="str">
        <f>IFERROR(VLOOKUP($D293,'2. Provider Details'!$A:$H,7,FALSE),"Select Supplier")</f>
        <v>Yes</v>
      </c>
      <c r="K293" s="41">
        <v>4</v>
      </c>
      <c r="L293" s="29">
        <v>43787</v>
      </c>
      <c r="M293" s="29" t="e">
        <f>+#REF!</f>
        <v>#REF!</v>
      </c>
      <c r="N293" s="29" t="e">
        <f>+#REF!</f>
        <v>#REF!</v>
      </c>
      <c r="O293" s="39" t="s">
        <v>12</v>
      </c>
    </row>
    <row r="294" spans="1:15" s="26" customFormat="1" ht="218.25" hidden="1" customHeight="1" x14ac:dyDescent="0.2">
      <c r="A294" s="29">
        <v>43791</v>
      </c>
      <c r="B294" s="29">
        <v>43794</v>
      </c>
      <c r="C294" s="38">
        <v>1500</v>
      </c>
      <c r="D294" s="28" t="s">
        <v>196</v>
      </c>
      <c r="E294" s="28" t="str">
        <f>IFERROR(VLOOKUP($D294,'2. Provider Details'!$A:$H,2,FALSE),"Select Supplier")</f>
        <v>4 Lonsdale Road
London 
NW6 6RD</v>
      </c>
      <c r="F294" s="31">
        <f>IFERROR(VLOOKUP($D294,'2. Provider Details'!$A:$H,6,FALSE),"Select Supplier")</f>
        <v>223617075</v>
      </c>
      <c r="G294" s="27" t="e">
        <f>+#REF!</f>
        <v>#REF!</v>
      </c>
      <c r="H294" s="31" t="s">
        <v>13</v>
      </c>
      <c r="I294" s="31" t="s">
        <v>13</v>
      </c>
      <c r="J294" s="31" t="str">
        <f>IFERROR(VLOOKUP($D294,'2. Provider Details'!$A:$H,7,FALSE),"Select Supplier")</f>
        <v>Yes</v>
      </c>
      <c r="K294" s="41">
        <v>2</v>
      </c>
      <c r="L294" s="29">
        <v>43791</v>
      </c>
      <c r="M294" s="29" t="e">
        <f>+#REF!</f>
        <v>#REF!</v>
      </c>
      <c r="N294" s="29" t="e">
        <f>+#REF!</f>
        <v>#REF!</v>
      </c>
      <c r="O294" s="39" t="s">
        <v>12</v>
      </c>
    </row>
    <row r="295" spans="1:15" s="26" customFormat="1" ht="45" hidden="1" customHeight="1" x14ac:dyDescent="0.2">
      <c r="A295" s="29">
        <v>43781</v>
      </c>
      <c r="B295" s="29">
        <v>43782</v>
      </c>
      <c r="C295" s="38">
        <v>2800</v>
      </c>
      <c r="D295" s="28" t="s">
        <v>196</v>
      </c>
      <c r="E295" s="28" t="str">
        <f>IFERROR(VLOOKUP($D295,'2. Provider Details'!$A:$H,2,FALSE),"Select Supplier")</f>
        <v>4 Lonsdale Road
London 
NW6 6RD</v>
      </c>
      <c r="F295" s="31">
        <f>IFERROR(VLOOKUP($D295,'2. Provider Details'!$A:$H,6,FALSE),"Select Supplier")</f>
        <v>223617075</v>
      </c>
      <c r="G295" s="27" t="e">
        <f>+#REF!</f>
        <v>#REF!</v>
      </c>
      <c r="H295" s="31"/>
      <c r="I295" s="31"/>
      <c r="J295" s="31" t="str">
        <f>IFERROR(VLOOKUP($D295,'2. Provider Details'!$A:$H,7,FALSE),"Select Supplier")</f>
        <v>Yes</v>
      </c>
      <c r="K295" s="41">
        <v>4</v>
      </c>
      <c r="L295" s="29">
        <v>43781</v>
      </c>
      <c r="M295" s="29" t="e">
        <f>+#REF!</f>
        <v>#REF!</v>
      </c>
      <c r="N295" s="29" t="e">
        <f>+#REF!</f>
        <v>#REF!</v>
      </c>
      <c r="O295" s="39" t="s">
        <v>12</v>
      </c>
    </row>
    <row r="296" spans="1:15" s="26" customFormat="1" ht="15" hidden="1" customHeight="1" x14ac:dyDescent="0.2">
      <c r="A296" s="15"/>
      <c r="B296" s="15"/>
      <c r="C296" s="46"/>
      <c r="D296" s="14"/>
      <c r="E296" s="14" t="str">
        <f>IFERROR(VLOOKUP($D296,'2. Provider Details'!$A:$H,2,FALSE),"Select Supplier")</f>
        <v>Select Supplier</v>
      </c>
      <c r="F296" s="17" t="str">
        <f>IFERROR(VLOOKUP($D296,'2. Provider Details'!$A:$H,6,FALSE),"Select Supplier")</f>
        <v>Select Supplier</v>
      </c>
      <c r="G296" s="12" t="e">
        <f>+#REF!</f>
        <v>#REF!</v>
      </c>
      <c r="H296" s="17"/>
      <c r="I296" s="17"/>
      <c r="J296" s="17" t="str">
        <f>IFERROR(VLOOKUP($D296,'2. Provider Details'!$A:$H,7,FALSE),"Select Supplier")</f>
        <v>Select Supplier</v>
      </c>
      <c r="K296" s="47"/>
      <c r="L296" s="15"/>
      <c r="M296" s="15" t="e">
        <f>+#REF!</f>
        <v>#REF!</v>
      </c>
      <c r="N296" s="15" t="e">
        <f>+#REF!</f>
        <v>#REF!</v>
      </c>
      <c r="O296" s="18"/>
    </row>
    <row r="297" spans="1:15" s="26" customFormat="1" ht="15" hidden="1" customHeight="1" x14ac:dyDescent="0.2">
      <c r="A297" s="15"/>
      <c r="B297" s="15"/>
      <c r="C297" s="46"/>
      <c r="D297" s="14"/>
      <c r="E297" s="14" t="str">
        <f>IFERROR(VLOOKUP($D297,'2. Provider Details'!$A:$H,2,FALSE),"Select Supplier")</f>
        <v>Select Supplier</v>
      </c>
      <c r="F297" s="17" t="str">
        <f>IFERROR(VLOOKUP($D297,'2. Provider Details'!$A:$H,6,FALSE),"Select Supplier")</f>
        <v>Select Supplier</v>
      </c>
      <c r="G297" s="12" t="e">
        <f>+#REF!</f>
        <v>#REF!</v>
      </c>
      <c r="H297" s="17"/>
      <c r="I297" s="17"/>
      <c r="J297" s="17" t="str">
        <f>IFERROR(VLOOKUP($D297,'2. Provider Details'!$A:$H,7,FALSE),"Select Supplier")</f>
        <v>Select Supplier</v>
      </c>
      <c r="K297" s="47"/>
      <c r="L297" s="15"/>
      <c r="M297" s="15" t="e">
        <f>+#REF!</f>
        <v>#REF!</v>
      </c>
      <c r="N297" s="15" t="e">
        <f>+#REF!</f>
        <v>#REF!</v>
      </c>
      <c r="O297" s="18"/>
    </row>
    <row r="298" spans="1:15" s="26" customFormat="1" ht="45" hidden="1" customHeight="1" x14ac:dyDescent="0.2">
      <c r="A298" s="29">
        <v>43794</v>
      </c>
      <c r="B298" s="29">
        <v>43796</v>
      </c>
      <c r="C298" s="38">
        <v>6150</v>
      </c>
      <c r="D298" s="28" t="s">
        <v>196</v>
      </c>
      <c r="E298" s="28" t="str">
        <f>IFERROR(VLOOKUP($D298,'2. Provider Details'!$A:$H,2,FALSE),"Select Supplier")</f>
        <v>4 Lonsdale Road
London 
NW6 6RD</v>
      </c>
      <c r="F298" s="31">
        <f>IFERROR(VLOOKUP($D298,'2. Provider Details'!$A:$H,6,FALSE),"Select Supplier")</f>
        <v>223617075</v>
      </c>
      <c r="G298" s="27" t="e">
        <f>+#REF!</f>
        <v>#REF!</v>
      </c>
      <c r="H298" s="31"/>
      <c r="I298" s="31"/>
      <c r="J298" s="31" t="str">
        <f>IFERROR(VLOOKUP($D298,'2. Provider Details'!$A:$H,7,FALSE),"Select Supplier")</f>
        <v>Yes</v>
      </c>
      <c r="K298" s="41">
        <v>3</v>
      </c>
      <c r="L298" s="29">
        <v>43794</v>
      </c>
      <c r="M298" s="29" t="e">
        <f>+#REF!</f>
        <v>#REF!</v>
      </c>
      <c r="N298" s="29" t="e">
        <f>+#REF!</f>
        <v>#REF!</v>
      </c>
      <c r="O298" s="39" t="s">
        <v>12</v>
      </c>
    </row>
    <row r="299" spans="1:15" s="26" customFormat="1" ht="15" hidden="1" customHeight="1" x14ac:dyDescent="0.2">
      <c r="A299" s="15"/>
      <c r="B299" s="15"/>
      <c r="C299" s="46"/>
      <c r="D299" s="14"/>
      <c r="E299" s="14" t="str">
        <f>IFERROR(VLOOKUP($D299,'2. Provider Details'!$A:$H,2,FALSE),"Select Supplier")</f>
        <v>Select Supplier</v>
      </c>
      <c r="F299" s="17" t="str">
        <f>IFERROR(VLOOKUP($D299,'2. Provider Details'!$A:$H,6,FALSE),"Select Supplier")</f>
        <v>Select Supplier</v>
      </c>
      <c r="G299" s="12" t="e">
        <f>+#REF!</f>
        <v>#REF!</v>
      </c>
      <c r="H299" s="17"/>
      <c r="I299" s="17"/>
      <c r="J299" s="17" t="str">
        <f>IFERROR(VLOOKUP($D299,'2. Provider Details'!$A:$H,7,FALSE),"Select Supplier")</f>
        <v>Select Supplier</v>
      </c>
      <c r="K299" s="47"/>
      <c r="L299" s="15"/>
      <c r="M299" s="15" t="e">
        <f>+#REF!</f>
        <v>#REF!</v>
      </c>
      <c r="N299" s="15" t="e">
        <f>+#REF!</f>
        <v>#REF!</v>
      </c>
      <c r="O299" s="18"/>
    </row>
    <row r="300" spans="1:15" s="26" customFormat="1" ht="105" hidden="1" customHeight="1" x14ac:dyDescent="0.2">
      <c r="A300" s="29">
        <v>43794</v>
      </c>
      <c r="B300" s="29">
        <v>43796</v>
      </c>
      <c r="C300" s="38">
        <v>752</v>
      </c>
      <c r="D300" s="28" t="s">
        <v>129</v>
      </c>
      <c r="E300" s="28" t="str">
        <f>IFERROR(VLOOKUP($D300,'2. Provider Details'!$A:$H,2,FALSE),"Select Supplier")</f>
        <v>Chuckle House
Unit 10
Stone Enterprise Park
Emerald Way
Stone
ST15 0SR</v>
      </c>
      <c r="F300" s="31" t="str">
        <f>IFERROR(VLOOKUP($D300,'2. Provider Details'!$A:$H,6,FALSE),"Select Supplier")</f>
        <v>N/A</v>
      </c>
      <c r="G300" s="27" t="e">
        <f>+#REF!</f>
        <v>#REF!</v>
      </c>
      <c r="H300" s="31"/>
      <c r="I300" s="31"/>
      <c r="J300" s="31" t="str">
        <f>IFERROR(VLOOKUP($D300,'2. Provider Details'!$A:$H,7,FALSE),"Select Supplier")</f>
        <v>Yes</v>
      </c>
      <c r="K300" s="41">
        <v>1</v>
      </c>
      <c r="L300" s="29">
        <v>43794</v>
      </c>
      <c r="M300" s="29" t="e">
        <f>+#REF!</f>
        <v>#REF!</v>
      </c>
      <c r="N300" s="29" t="e">
        <f>+#REF!</f>
        <v>#REF!</v>
      </c>
      <c r="O300" s="39" t="s">
        <v>12</v>
      </c>
    </row>
    <row r="301" spans="1:15" s="26" customFormat="1" ht="45" hidden="1" customHeight="1" x14ac:dyDescent="0.2">
      <c r="A301" s="29">
        <v>43801</v>
      </c>
      <c r="B301" s="30">
        <v>43801</v>
      </c>
      <c r="C301" s="33">
        <v>5000</v>
      </c>
      <c r="D301" s="28" t="s">
        <v>196</v>
      </c>
      <c r="E301" s="28" t="str">
        <f>IFERROR(VLOOKUP($D301,'2. Provider Details'!$A:$H,2,FALSE),"Select Supplier")</f>
        <v>4 Lonsdale Road
London 
NW6 6RD</v>
      </c>
      <c r="F301" s="31">
        <f>IFERROR(VLOOKUP($D301,'2. Provider Details'!$A:$H,6,FALSE),"Select Supplier")</f>
        <v>223617075</v>
      </c>
      <c r="G301" s="27" t="e">
        <f>+#REF!</f>
        <v>#REF!</v>
      </c>
      <c r="H301" s="31"/>
      <c r="I301" s="31"/>
      <c r="J301" s="31" t="str">
        <f>IFERROR(VLOOKUP($D301,'2. Provider Details'!$A:$H,7,FALSE),"Select Supplier")</f>
        <v>Yes</v>
      </c>
      <c r="K301" s="41">
        <v>2</v>
      </c>
      <c r="L301" s="29">
        <v>43801</v>
      </c>
      <c r="M301" s="29" t="e">
        <f>+#REF!</f>
        <v>#REF!</v>
      </c>
      <c r="N301" s="29" t="e">
        <f>+#REF!</f>
        <v>#REF!</v>
      </c>
      <c r="O301" s="39" t="s">
        <v>184</v>
      </c>
    </row>
    <row r="302" spans="1:15" s="26" customFormat="1" ht="45" hidden="1" customHeight="1" x14ac:dyDescent="0.2">
      <c r="A302" s="29">
        <v>43797</v>
      </c>
      <c r="B302" s="29">
        <v>43797</v>
      </c>
      <c r="C302" s="38">
        <v>4500</v>
      </c>
      <c r="D302" s="28" t="s">
        <v>196</v>
      </c>
      <c r="E302" s="28" t="str">
        <f>IFERROR(VLOOKUP($D302,'2. Provider Details'!$A:$H,2,FALSE),"Select Supplier")</f>
        <v>4 Lonsdale Road
London 
NW6 6RD</v>
      </c>
      <c r="F302" s="31">
        <f>IFERROR(VLOOKUP($D302,'2. Provider Details'!$A:$H,6,FALSE),"Select Supplier")</f>
        <v>223617075</v>
      </c>
      <c r="G302" s="27" t="e">
        <f>+#REF!</f>
        <v>#REF!</v>
      </c>
      <c r="H302" s="31"/>
      <c r="I302" s="31"/>
      <c r="J302" s="31" t="str">
        <f>IFERROR(VLOOKUP($D302,'2. Provider Details'!$A:$H,7,FALSE),"Select Supplier")</f>
        <v>Yes</v>
      </c>
      <c r="K302" s="41">
        <v>3</v>
      </c>
      <c r="L302" s="29">
        <v>43797</v>
      </c>
      <c r="M302" s="29" t="e">
        <f>+#REF!</f>
        <v>#REF!</v>
      </c>
      <c r="N302" s="29" t="e">
        <f>+#REF!</f>
        <v>#REF!</v>
      </c>
      <c r="O302" s="39" t="s">
        <v>12</v>
      </c>
    </row>
    <row r="303" spans="1:15" s="26" customFormat="1" ht="60" hidden="1" customHeight="1" x14ac:dyDescent="0.2">
      <c r="A303" s="29">
        <v>43798</v>
      </c>
      <c r="B303" s="29">
        <v>43797</v>
      </c>
      <c r="C303" s="38">
        <v>6000</v>
      </c>
      <c r="D303" s="28" t="s">
        <v>132</v>
      </c>
      <c r="E303" s="28" t="str">
        <f>IFERROR(VLOOKUP($D303,'2. Provider Details'!$A:$H,2,FALSE),"Select Supplier")</f>
        <v>1 Greenvale Close  
Burton on Trent  
Staffordshire  
DE15 9HJ</v>
      </c>
      <c r="F303" s="31" t="str">
        <f>IFERROR(VLOOKUP($D303,'2. Provider Details'!$A:$H,6,FALSE),"Select Supplier")</f>
        <v>N/A</v>
      </c>
      <c r="G303" s="27" t="e">
        <f>+#REF!</f>
        <v>#REF!</v>
      </c>
      <c r="H303" s="31"/>
      <c r="I303" s="31"/>
      <c r="J303" s="31" t="str">
        <f>IFERROR(VLOOKUP($D303,'2. Provider Details'!$A:$H,7,FALSE),"Select Supplier")</f>
        <v>Yes</v>
      </c>
      <c r="K303" s="280">
        <v>4</v>
      </c>
      <c r="L303" s="29">
        <v>43797</v>
      </c>
      <c r="M303" s="29" t="e">
        <f>+#REF!</f>
        <v>#REF!</v>
      </c>
      <c r="N303" s="29" t="e">
        <f>+#REF!</f>
        <v>#REF!</v>
      </c>
      <c r="O303" s="39" t="s">
        <v>12</v>
      </c>
    </row>
    <row r="304" spans="1:15" s="26" customFormat="1" ht="90" hidden="1" customHeight="1" x14ac:dyDescent="0.2">
      <c r="A304" s="29">
        <v>43798</v>
      </c>
      <c r="B304" s="29">
        <v>43798</v>
      </c>
      <c r="C304" s="38">
        <v>11400</v>
      </c>
      <c r="D304" s="28" t="s">
        <v>90</v>
      </c>
      <c r="E304" s="28" t="str">
        <f>IFERROR(VLOOKUP($D304,'2. Provider Details'!$A:$H,2,FALSE),"Select Supplier")</f>
        <v>Dean Row Court  
Summerfields Village Centre 
Dean Row Road  
Wilmslow 
SK9 2TB</v>
      </c>
      <c r="F304" s="31">
        <f>IFERROR(VLOOKUP($D304,'2. Provider Details'!$A:$H,6,FALSE),"Select Supplier")</f>
        <v>235030744</v>
      </c>
      <c r="G304" s="27" t="e">
        <f>+#REF!</f>
        <v>#REF!</v>
      </c>
      <c r="H304" s="31"/>
      <c r="I304" s="31"/>
      <c r="J304" s="31" t="str">
        <f>IFERROR(VLOOKUP($D304,'2. Provider Details'!$A:$H,7,FALSE),"Select Supplier")</f>
        <v>Yes</v>
      </c>
      <c r="K304" s="281"/>
      <c r="L304" s="29">
        <v>43797</v>
      </c>
      <c r="M304" s="29" t="e">
        <f>+#REF!</f>
        <v>#REF!</v>
      </c>
      <c r="N304" s="29" t="e">
        <f>+#REF!</f>
        <v>#REF!</v>
      </c>
      <c r="O304" s="39" t="s">
        <v>12</v>
      </c>
    </row>
    <row r="305" spans="1:15" s="26" customFormat="1" ht="15" hidden="1" customHeight="1" x14ac:dyDescent="0.2">
      <c r="A305" s="15"/>
      <c r="B305" s="15"/>
      <c r="C305" s="46"/>
      <c r="D305" s="14"/>
      <c r="E305" s="14" t="str">
        <f>IFERROR(VLOOKUP($D305,'2. Provider Details'!$A:$H,2,FALSE),"Select Supplier")</f>
        <v>Select Supplier</v>
      </c>
      <c r="F305" s="17" t="str">
        <f>IFERROR(VLOOKUP($D305,'2. Provider Details'!$A:$H,6,FALSE),"Select Supplier")</f>
        <v>Select Supplier</v>
      </c>
      <c r="G305" s="12" t="e">
        <f>+#REF!</f>
        <v>#REF!</v>
      </c>
      <c r="H305" s="17"/>
      <c r="I305" s="17"/>
      <c r="J305" s="17" t="str">
        <f>IFERROR(VLOOKUP($D305,'2. Provider Details'!$A:$H,7,FALSE),"Select Supplier")</f>
        <v>Select Supplier</v>
      </c>
      <c r="K305" s="47"/>
      <c r="L305" s="15"/>
      <c r="M305" s="15" t="e">
        <f>+#REF!</f>
        <v>#REF!</v>
      </c>
      <c r="N305" s="15" t="e">
        <f>+#REF!</f>
        <v>#REF!</v>
      </c>
      <c r="O305" s="18"/>
    </row>
    <row r="306" spans="1:15" s="26" customFormat="1" ht="45" hidden="1" customHeight="1" x14ac:dyDescent="0.2">
      <c r="A306" s="29">
        <v>43811</v>
      </c>
      <c r="B306" s="29">
        <v>43811</v>
      </c>
      <c r="C306" s="33">
        <v>6500</v>
      </c>
      <c r="D306" s="28" t="s">
        <v>196</v>
      </c>
      <c r="E306" s="28" t="str">
        <f>IFERROR(VLOOKUP($D306,'2. Provider Details'!$A:$H,2,FALSE),"Select Supplier")</f>
        <v>4 Lonsdale Road
London 
NW6 6RD</v>
      </c>
      <c r="F306" s="31">
        <f>IFERROR(VLOOKUP($D306,'2. Provider Details'!$A:$H,6,FALSE),"Select Supplier")</f>
        <v>223617075</v>
      </c>
      <c r="G306" s="27" t="e">
        <f>+#REF!</f>
        <v>#REF!</v>
      </c>
      <c r="H306" s="31"/>
      <c r="I306" s="31"/>
      <c r="J306" s="31" t="str">
        <f>IFERROR(VLOOKUP($D306,'2. Provider Details'!$A:$H,7,FALSE),"Select Supplier")</f>
        <v>Yes</v>
      </c>
      <c r="K306" s="41">
        <v>2</v>
      </c>
      <c r="L306" s="29">
        <v>43811</v>
      </c>
      <c r="M306" s="29" t="e">
        <f>+#REF!</f>
        <v>#REF!</v>
      </c>
      <c r="N306" s="29" t="e">
        <f>+#REF!</f>
        <v>#REF!</v>
      </c>
      <c r="O306" s="39" t="s">
        <v>12</v>
      </c>
    </row>
    <row r="307" spans="1:15" s="26" customFormat="1" ht="45" hidden="1" customHeight="1" x14ac:dyDescent="0.2">
      <c r="A307" s="29">
        <v>43803</v>
      </c>
      <c r="B307" s="29"/>
      <c r="C307" s="38">
        <v>3250</v>
      </c>
      <c r="D307" s="28" t="s">
        <v>196</v>
      </c>
      <c r="E307" s="28" t="str">
        <f>IFERROR(VLOOKUP($D307,'2. Provider Details'!$A:$H,2,FALSE),"Select Supplier")</f>
        <v>4 Lonsdale Road
London 
NW6 6RD</v>
      </c>
      <c r="F307" s="31">
        <f>IFERROR(VLOOKUP($D307,'2. Provider Details'!$A:$H,6,FALSE),"Select Supplier")</f>
        <v>223617075</v>
      </c>
      <c r="G307" s="27" t="e">
        <f>+#REF!</f>
        <v>#REF!</v>
      </c>
      <c r="H307" s="31" t="s">
        <v>13</v>
      </c>
      <c r="I307" s="31" t="s">
        <v>13</v>
      </c>
      <c r="J307" s="31" t="str">
        <f>IFERROR(VLOOKUP($D307,'2. Provider Details'!$A:$H,7,FALSE),"Select Supplier")</f>
        <v>Yes</v>
      </c>
      <c r="K307" s="41">
        <v>2</v>
      </c>
      <c r="L307" s="29">
        <v>43803</v>
      </c>
      <c r="M307" s="29" t="e">
        <f>+#REF!</f>
        <v>#REF!</v>
      </c>
      <c r="N307" s="29" t="e">
        <f>+#REF!</f>
        <v>#REF!</v>
      </c>
      <c r="O307" s="39" t="s">
        <v>12</v>
      </c>
    </row>
    <row r="308" spans="1:15" s="26" customFormat="1" ht="15" hidden="1" customHeight="1" x14ac:dyDescent="0.2">
      <c r="A308" s="15"/>
      <c r="B308" s="15"/>
      <c r="C308" s="46"/>
      <c r="D308" s="14"/>
      <c r="E308" s="14" t="str">
        <f>IFERROR(VLOOKUP($D308,'2. Provider Details'!$A:$H,2,FALSE),"Select Supplier")</f>
        <v>Select Supplier</v>
      </c>
      <c r="F308" s="17" t="str">
        <f>IFERROR(VLOOKUP($D308,'2. Provider Details'!$A:$H,6,FALSE),"Select Supplier")</f>
        <v>Select Supplier</v>
      </c>
      <c r="G308" s="12" t="e">
        <f>+#REF!</f>
        <v>#REF!</v>
      </c>
      <c r="H308" s="17"/>
      <c r="I308" s="17"/>
      <c r="J308" s="17" t="str">
        <f>IFERROR(VLOOKUP($D308,'2. Provider Details'!$A:$H,7,FALSE),"Select Supplier")</f>
        <v>Select Supplier</v>
      </c>
      <c r="K308" s="47"/>
      <c r="L308" s="15"/>
      <c r="M308" s="15" t="e">
        <f>+#REF!</f>
        <v>#REF!</v>
      </c>
      <c r="N308" s="15" t="e">
        <f>+#REF!</f>
        <v>#REF!</v>
      </c>
      <c r="O308" s="18"/>
    </row>
    <row r="309" spans="1:15" s="26" customFormat="1" ht="45" hidden="1" customHeight="1" x14ac:dyDescent="0.2">
      <c r="A309" s="29">
        <v>43811</v>
      </c>
      <c r="B309" s="29">
        <v>43811</v>
      </c>
      <c r="C309" s="33">
        <v>3500</v>
      </c>
      <c r="D309" s="28" t="s">
        <v>196</v>
      </c>
      <c r="E309" s="28" t="str">
        <f>IFERROR(VLOOKUP($D309,'2. Provider Details'!$A:$H,2,FALSE),"Select Supplier")</f>
        <v>4 Lonsdale Road
London 
NW6 6RD</v>
      </c>
      <c r="F309" s="31">
        <f>IFERROR(VLOOKUP($D309,'2. Provider Details'!$A:$H,6,FALSE),"Select Supplier")</f>
        <v>223617075</v>
      </c>
      <c r="G309" s="27" t="e">
        <f>+#REF!</f>
        <v>#REF!</v>
      </c>
      <c r="H309" s="31"/>
      <c r="I309" s="31"/>
      <c r="J309" s="31" t="str">
        <f>IFERROR(VLOOKUP($D309,'2. Provider Details'!$A:$H,7,FALSE),"Select Supplier")</f>
        <v>Yes</v>
      </c>
      <c r="K309" s="41">
        <v>1</v>
      </c>
      <c r="L309" s="29">
        <v>43811</v>
      </c>
      <c r="M309" s="29" t="e">
        <f>+#REF!</f>
        <v>#REF!</v>
      </c>
      <c r="N309" s="29" t="e">
        <f>+#REF!</f>
        <v>#REF!</v>
      </c>
      <c r="O309" s="39" t="s">
        <v>12</v>
      </c>
    </row>
    <row r="310" spans="1:15" s="26" customFormat="1" ht="15" hidden="1" customHeight="1" x14ac:dyDescent="0.2">
      <c r="A310" s="15"/>
      <c r="B310" s="15"/>
      <c r="C310" s="46"/>
      <c r="D310" s="14"/>
      <c r="E310" s="14" t="str">
        <f>IFERROR(VLOOKUP($D310,'2. Provider Details'!$A:$H,2,FALSE),"Select Supplier")</f>
        <v>Select Supplier</v>
      </c>
      <c r="F310" s="17" t="str">
        <f>IFERROR(VLOOKUP($D310,'2. Provider Details'!$A:$H,6,FALSE),"Select Supplier")</f>
        <v>Select Supplier</v>
      </c>
      <c r="G310" s="12" t="e">
        <f>+#REF!</f>
        <v>#REF!</v>
      </c>
      <c r="H310" s="17"/>
      <c r="I310" s="17"/>
      <c r="J310" s="17" t="str">
        <f>IFERROR(VLOOKUP($D310,'2. Provider Details'!$A:$H,7,FALSE),"Select Supplier")</f>
        <v>Select Supplier</v>
      </c>
      <c r="K310" s="47"/>
      <c r="L310" s="15"/>
      <c r="M310" s="15" t="e">
        <f>+#REF!</f>
        <v>#REF!</v>
      </c>
      <c r="N310" s="15" t="e">
        <f>+#REF!</f>
        <v>#REF!</v>
      </c>
      <c r="O310" s="18"/>
    </row>
    <row r="311" spans="1:15" s="26" customFormat="1" ht="45" hidden="1" customHeight="1" x14ac:dyDescent="0.2">
      <c r="A311" s="29">
        <v>43810</v>
      </c>
      <c r="B311" s="29">
        <v>43810</v>
      </c>
      <c r="C311" s="38">
        <v>3600</v>
      </c>
      <c r="D311" s="28" t="s">
        <v>196</v>
      </c>
      <c r="E311" s="28" t="str">
        <f>IFERROR(VLOOKUP($D311,'2. Provider Details'!$A:$H,2,FALSE),"Select Supplier")</f>
        <v>4 Lonsdale Road
London 
NW6 6RD</v>
      </c>
      <c r="F311" s="31">
        <f>IFERROR(VLOOKUP($D311,'2. Provider Details'!$A:$H,6,FALSE),"Select Supplier")</f>
        <v>223617075</v>
      </c>
      <c r="G311" s="27" t="e">
        <f>+#REF!</f>
        <v>#REF!</v>
      </c>
      <c r="H311" s="31"/>
      <c r="I311" s="31"/>
      <c r="J311" s="31" t="str">
        <f>IFERROR(VLOOKUP($D311,'2. Provider Details'!$A:$H,7,FALSE),"Select Supplier")</f>
        <v>Yes</v>
      </c>
      <c r="K311" s="41">
        <v>2</v>
      </c>
      <c r="L311" s="29">
        <v>43815</v>
      </c>
      <c r="M311" s="29" t="e">
        <f>+#REF!</f>
        <v>#REF!</v>
      </c>
      <c r="N311" s="29" t="e">
        <f>+#REF!</f>
        <v>#REF!</v>
      </c>
      <c r="O311" s="39" t="s">
        <v>184</v>
      </c>
    </row>
    <row r="312" spans="1:15" s="26" customFormat="1" ht="45" hidden="1" customHeight="1" x14ac:dyDescent="0.2">
      <c r="A312" s="29">
        <v>43809</v>
      </c>
      <c r="B312" s="29">
        <v>43811</v>
      </c>
      <c r="C312" s="38">
        <v>3600</v>
      </c>
      <c r="D312" s="28" t="s">
        <v>196</v>
      </c>
      <c r="E312" s="28" t="str">
        <f>IFERROR(VLOOKUP($D312,'2. Provider Details'!$A:$H,2,FALSE),"Select Supplier")</f>
        <v>4 Lonsdale Road
London 
NW6 6RD</v>
      </c>
      <c r="F312" s="31">
        <f>IFERROR(VLOOKUP($D312,'2. Provider Details'!$A:$H,6,FALSE),"Select Supplier")</f>
        <v>223617075</v>
      </c>
      <c r="G312" s="27" t="e">
        <f>+#REF!</f>
        <v>#REF!</v>
      </c>
      <c r="H312" s="31"/>
      <c r="I312" s="31"/>
      <c r="J312" s="31" t="str">
        <f>IFERROR(VLOOKUP($D312,'2. Provider Details'!$A:$H,7,FALSE),"Select Supplier")</f>
        <v>Yes</v>
      </c>
      <c r="K312" s="41">
        <v>3</v>
      </c>
      <c r="L312" s="29">
        <v>43808</v>
      </c>
      <c r="M312" s="29" t="e">
        <f>+#REF!</f>
        <v>#REF!</v>
      </c>
      <c r="N312" s="29" t="e">
        <f>+#REF!</f>
        <v>#REF!</v>
      </c>
      <c r="O312" s="39" t="s">
        <v>184</v>
      </c>
    </row>
    <row r="313" spans="1:15" s="26" customFormat="1" ht="15" hidden="1" customHeight="1" x14ac:dyDescent="0.2">
      <c r="A313" s="15"/>
      <c r="B313" s="15"/>
      <c r="C313" s="46"/>
      <c r="D313" s="14"/>
      <c r="E313" s="14" t="str">
        <f>IFERROR(VLOOKUP($D313,'2. Provider Details'!$A:$H,2,FALSE),"Select Supplier")</f>
        <v>Select Supplier</v>
      </c>
      <c r="F313" s="17" t="str">
        <f>IFERROR(VLOOKUP($D313,'2. Provider Details'!$A:$H,6,FALSE),"Select Supplier")</f>
        <v>Select Supplier</v>
      </c>
      <c r="G313" s="12" t="e">
        <f>+#REF!</f>
        <v>#REF!</v>
      </c>
      <c r="H313" s="17"/>
      <c r="I313" s="17"/>
      <c r="J313" s="17" t="str">
        <f>IFERROR(VLOOKUP($D313,'2. Provider Details'!$A:$H,7,FALSE),"Select Supplier")</f>
        <v>Select Supplier</v>
      </c>
      <c r="K313" s="47"/>
      <c r="L313" s="15"/>
      <c r="M313" s="15" t="e">
        <f>+#REF!</f>
        <v>#REF!</v>
      </c>
      <c r="N313" s="15" t="e">
        <f>+#REF!</f>
        <v>#REF!</v>
      </c>
      <c r="O313" s="18"/>
    </row>
    <row r="314" spans="1:15" s="26" customFormat="1" ht="15" hidden="1" customHeight="1" x14ac:dyDescent="0.2">
      <c r="A314" s="15"/>
      <c r="B314" s="15"/>
      <c r="C314" s="46"/>
      <c r="D314" s="14"/>
      <c r="E314" s="14" t="str">
        <f>IFERROR(VLOOKUP($D314,'2. Provider Details'!$A:$H,2,FALSE),"Select Supplier")</f>
        <v>Select Supplier</v>
      </c>
      <c r="F314" s="17" t="str">
        <f>IFERROR(VLOOKUP($D314,'2. Provider Details'!$A:$H,6,FALSE),"Select Supplier")</f>
        <v>Select Supplier</v>
      </c>
      <c r="G314" s="12" t="e">
        <f>+#REF!</f>
        <v>#REF!</v>
      </c>
      <c r="H314" s="17"/>
      <c r="I314" s="17"/>
      <c r="J314" s="17" t="str">
        <f>IFERROR(VLOOKUP($D314,'2. Provider Details'!$A:$H,7,FALSE),"Select Supplier")</f>
        <v>Select Supplier</v>
      </c>
      <c r="K314" s="47"/>
      <c r="L314" s="15"/>
      <c r="M314" s="15" t="e">
        <f>+#REF!</f>
        <v>#REF!</v>
      </c>
      <c r="N314" s="15" t="e">
        <f>+#REF!</f>
        <v>#REF!</v>
      </c>
      <c r="O314" s="18"/>
    </row>
    <row r="315" spans="1:15" s="26" customFormat="1" ht="15" hidden="1" customHeight="1" x14ac:dyDescent="0.2">
      <c r="A315" s="15"/>
      <c r="B315" s="15"/>
      <c r="C315" s="46"/>
      <c r="D315" s="14"/>
      <c r="E315" s="14" t="str">
        <f>IFERROR(VLOOKUP($D315,'2. Provider Details'!$A:$H,2,FALSE),"Select Supplier")</f>
        <v>Select Supplier</v>
      </c>
      <c r="F315" s="17" t="str">
        <f>IFERROR(VLOOKUP($D315,'2. Provider Details'!$A:$H,6,FALSE),"Select Supplier")</f>
        <v>Select Supplier</v>
      </c>
      <c r="G315" s="12" t="e">
        <f>+#REF!</f>
        <v>#REF!</v>
      </c>
      <c r="H315" s="17"/>
      <c r="I315" s="17"/>
      <c r="J315" s="17" t="str">
        <f>IFERROR(VLOOKUP($D315,'2. Provider Details'!$A:$H,7,FALSE),"Select Supplier")</f>
        <v>Select Supplier</v>
      </c>
      <c r="K315" s="47"/>
      <c r="L315" s="15"/>
      <c r="M315" s="15" t="e">
        <f>+#REF!</f>
        <v>#REF!</v>
      </c>
      <c r="N315" s="15" t="e">
        <f>+#REF!</f>
        <v>#REF!</v>
      </c>
      <c r="O315" s="18"/>
    </row>
    <row r="316" spans="1:15" s="26" customFormat="1" ht="15" hidden="1" customHeight="1" x14ac:dyDescent="0.2">
      <c r="A316" s="15"/>
      <c r="B316" s="15"/>
      <c r="C316" s="46"/>
      <c r="D316" s="14"/>
      <c r="E316" s="14" t="str">
        <f>IFERROR(VLOOKUP($D316,'2. Provider Details'!$A:$H,2,FALSE),"Select Supplier")</f>
        <v>Select Supplier</v>
      </c>
      <c r="F316" s="17" t="str">
        <f>IFERROR(VLOOKUP($D316,'2. Provider Details'!$A:$H,6,FALSE),"Select Supplier")</f>
        <v>Select Supplier</v>
      </c>
      <c r="G316" s="12" t="e">
        <f>+#REF!</f>
        <v>#REF!</v>
      </c>
      <c r="H316" s="17"/>
      <c r="I316" s="17"/>
      <c r="J316" s="17" t="str">
        <f>IFERROR(VLOOKUP($D316,'2. Provider Details'!$A:$H,7,FALSE),"Select Supplier")</f>
        <v>Select Supplier</v>
      </c>
      <c r="K316" s="47"/>
      <c r="L316" s="15"/>
      <c r="M316" s="15" t="e">
        <f>+#REF!</f>
        <v>#REF!</v>
      </c>
      <c r="N316" s="15" t="e">
        <f>+#REF!</f>
        <v>#REF!</v>
      </c>
      <c r="O316" s="18"/>
    </row>
    <row r="317" spans="1:15" s="26" customFormat="1" ht="15" hidden="1" customHeight="1" x14ac:dyDescent="0.2">
      <c r="A317" s="15"/>
      <c r="B317" s="15"/>
      <c r="C317" s="46"/>
      <c r="D317" s="14"/>
      <c r="E317" s="14" t="str">
        <f>IFERROR(VLOOKUP($D317,'2. Provider Details'!$A:$H,2,FALSE),"Select Supplier")</f>
        <v>Select Supplier</v>
      </c>
      <c r="F317" s="17" t="str">
        <f>IFERROR(VLOOKUP($D317,'2. Provider Details'!$A:$H,6,FALSE),"Select Supplier")</f>
        <v>Select Supplier</v>
      </c>
      <c r="G317" s="12" t="e">
        <f>+#REF!</f>
        <v>#REF!</v>
      </c>
      <c r="H317" s="17"/>
      <c r="I317" s="17"/>
      <c r="J317" s="17" t="str">
        <f>IFERROR(VLOOKUP($D317,'2. Provider Details'!$A:$H,7,FALSE),"Select Supplier")</f>
        <v>Select Supplier</v>
      </c>
      <c r="K317" s="47"/>
      <c r="L317" s="15"/>
      <c r="M317" s="15" t="e">
        <f>+#REF!</f>
        <v>#REF!</v>
      </c>
      <c r="N317" s="15" t="e">
        <f>+#REF!</f>
        <v>#REF!</v>
      </c>
      <c r="O317" s="18"/>
    </row>
    <row r="318" spans="1:15" s="26" customFormat="1" ht="90" hidden="1" customHeight="1" x14ac:dyDescent="0.2">
      <c r="A318" s="29">
        <v>43829</v>
      </c>
      <c r="B318" s="29">
        <v>43829</v>
      </c>
      <c r="C318" s="38">
        <v>6120</v>
      </c>
      <c r="D318" s="28" t="s">
        <v>90</v>
      </c>
      <c r="E318" s="28" t="str">
        <f>IFERROR(VLOOKUP($D318,'2. Provider Details'!$A:$H,2,FALSE),"Select Supplier")</f>
        <v>Dean Row Court  
Summerfields Village Centre 
Dean Row Road  
Wilmslow 
SK9 2TB</v>
      </c>
      <c r="F318" s="31">
        <f>IFERROR(VLOOKUP($D318,'2. Provider Details'!$A:$H,6,FALSE),"Select Supplier")</f>
        <v>235030744</v>
      </c>
      <c r="G318" s="27" t="e">
        <f>+#REF!</f>
        <v>#REF!</v>
      </c>
      <c r="H318" s="31" t="s">
        <v>13</v>
      </c>
      <c r="I318" s="31" t="s">
        <v>13</v>
      </c>
      <c r="J318" s="31"/>
      <c r="K318" s="41">
        <v>3</v>
      </c>
      <c r="L318" s="29">
        <v>43829</v>
      </c>
      <c r="M318" s="29" t="e">
        <f>+#REF!</f>
        <v>#REF!</v>
      </c>
      <c r="N318" s="29" t="e">
        <f>+#REF!</f>
        <v>#REF!</v>
      </c>
      <c r="O318" s="39" t="s">
        <v>12</v>
      </c>
    </row>
    <row r="319" spans="1:15" s="26" customFormat="1" ht="15" hidden="1" customHeight="1" x14ac:dyDescent="0.2">
      <c r="A319" s="15"/>
      <c r="B319" s="15"/>
      <c r="C319" s="46"/>
      <c r="D319" s="14"/>
      <c r="E319" s="14" t="str">
        <f>IFERROR(VLOOKUP($D319,'2. Provider Details'!$A:$H,2,FALSE),"Select Supplier")</f>
        <v>Select Supplier</v>
      </c>
      <c r="F319" s="17" t="str">
        <f>IFERROR(VLOOKUP($D319,'2. Provider Details'!$A:$H,6,FALSE),"Select Supplier")</f>
        <v>Select Supplier</v>
      </c>
      <c r="G319" s="12" t="e">
        <f>+#REF!</f>
        <v>#REF!</v>
      </c>
      <c r="H319" s="17"/>
      <c r="I319" s="17"/>
      <c r="J319" s="17" t="str">
        <f>IFERROR(VLOOKUP($D319,'2. Provider Details'!$A:$H,7,FALSE),"Select Supplier")</f>
        <v>Select Supplier</v>
      </c>
      <c r="K319" s="47"/>
      <c r="L319" s="15"/>
      <c r="M319" s="15" t="e">
        <f>+#REF!</f>
        <v>#REF!</v>
      </c>
      <c r="N319" s="15" t="e">
        <f>+#REF!</f>
        <v>#REF!</v>
      </c>
      <c r="O319" s="18" t="s">
        <v>44</v>
      </c>
    </row>
    <row r="320" spans="1:15" s="26" customFormat="1" ht="15" hidden="1" customHeight="1" x14ac:dyDescent="0.2">
      <c r="A320" s="15"/>
      <c r="B320" s="15"/>
      <c r="C320" s="46"/>
      <c r="D320" s="14"/>
      <c r="E320" s="14" t="str">
        <f>IFERROR(VLOOKUP($D320,'2. Provider Details'!$A:$H,2,FALSE),"Select Supplier")</f>
        <v>Select Supplier</v>
      </c>
      <c r="F320" s="17" t="str">
        <f>IFERROR(VLOOKUP($D320,'2. Provider Details'!$A:$H,6,FALSE),"Select Supplier")</f>
        <v>Select Supplier</v>
      </c>
      <c r="G320" s="12" t="e">
        <f>+#REF!</f>
        <v>#REF!</v>
      </c>
      <c r="H320" s="17"/>
      <c r="I320" s="17"/>
      <c r="J320" s="17" t="str">
        <f>IFERROR(VLOOKUP($D320,'2. Provider Details'!$A:$H,7,FALSE),"Select Supplier")</f>
        <v>Select Supplier</v>
      </c>
      <c r="K320" s="47"/>
      <c r="L320" s="15"/>
      <c r="M320" s="15" t="e">
        <f>+#REF!</f>
        <v>#REF!</v>
      </c>
      <c r="N320" s="15" t="e">
        <f>+#REF!</f>
        <v>#REF!</v>
      </c>
      <c r="O320" s="18" t="s">
        <v>44</v>
      </c>
    </row>
    <row r="321" spans="1:15" s="26" customFormat="1" ht="15" hidden="1" customHeight="1" x14ac:dyDescent="0.2">
      <c r="A321" s="15"/>
      <c r="B321" s="15"/>
      <c r="C321" s="46"/>
      <c r="D321" s="14"/>
      <c r="E321" s="14" t="str">
        <f>IFERROR(VLOOKUP($D321,'2. Provider Details'!$A:$H,2,FALSE),"Select Supplier")</f>
        <v>Select Supplier</v>
      </c>
      <c r="F321" s="17" t="str">
        <f>IFERROR(VLOOKUP($D321,'2. Provider Details'!$A:$H,6,FALSE),"Select Supplier")</f>
        <v>Select Supplier</v>
      </c>
      <c r="G321" s="12" t="e">
        <f>+#REF!</f>
        <v>#REF!</v>
      </c>
      <c r="H321" s="17"/>
      <c r="I321" s="17"/>
      <c r="J321" s="17" t="str">
        <f>IFERROR(VLOOKUP($D321,'2. Provider Details'!$A:$H,7,FALSE),"Select Supplier")</f>
        <v>Select Supplier</v>
      </c>
      <c r="K321" s="47"/>
      <c r="L321" s="15"/>
      <c r="M321" s="15" t="e">
        <f>+#REF!</f>
        <v>#REF!</v>
      </c>
      <c r="N321" s="15" t="e">
        <f>+#REF!</f>
        <v>#REF!</v>
      </c>
      <c r="O321" s="18" t="s">
        <v>44</v>
      </c>
    </row>
    <row r="322" spans="1:15" s="26" customFormat="1" ht="15" hidden="1" customHeight="1" x14ac:dyDescent="0.2">
      <c r="A322" s="15"/>
      <c r="B322" s="15"/>
      <c r="C322" s="46"/>
      <c r="D322" s="14"/>
      <c r="E322" s="14" t="str">
        <f>IFERROR(VLOOKUP($D322,'2. Provider Details'!$A:$H,2,FALSE),"Select Supplier")</f>
        <v>Select Supplier</v>
      </c>
      <c r="F322" s="17" t="str">
        <f>IFERROR(VLOOKUP($D322,'2. Provider Details'!$A:$H,6,FALSE),"Select Supplier")</f>
        <v>Select Supplier</v>
      </c>
      <c r="G322" s="12" t="e">
        <f>+#REF!</f>
        <v>#REF!</v>
      </c>
      <c r="H322" s="17"/>
      <c r="I322" s="17"/>
      <c r="J322" s="17" t="str">
        <f>IFERROR(VLOOKUP($D322,'2. Provider Details'!$A:$H,7,FALSE),"Select Supplier")</f>
        <v>Select Supplier</v>
      </c>
      <c r="K322" s="47"/>
      <c r="L322" s="15"/>
      <c r="M322" s="15" t="e">
        <f>+#REF!</f>
        <v>#REF!</v>
      </c>
      <c r="N322" s="15" t="e">
        <f>+#REF!</f>
        <v>#REF!</v>
      </c>
      <c r="O322" s="18" t="s">
        <v>44</v>
      </c>
    </row>
    <row r="323" spans="1:15" s="26" customFormat="1" ht="15" hidden="1" customHeight="1" x14ac:dyDescent="0.2">
      <c r="A323" s="15"/>
      <c r="B323" s="15"/>
      <c r="C323" s="46"/>
      <c r="D323" s="14"/>
      <c r="E323" s="14" t="str">
        <f>IFERROR(VLOOKUP($D323,'2. Provider Details'!$A:$H,2,FALSE),"Select Supplier")</f>
        <v>Select Supplier</v>
      </c>
      <c r="F323" s="17" t="str">
        <f>IFERROR(VLOOKUP($D323,'2. Provider Details'!$A:$H,6,FALSE),"Select Supplier")</f>
        <v>Select Supplier</v>
      </c>
      <c r="G323" s="12" t="e">
        <f>+#REF!</f>
        <v>#REF!</v>
      </c>
      <c r="H323" s="17"/>
      <c r="I323" s="17"/>
      <c r="J323" s="17" t="str">
        <f>IFERROR(VLOOKUP($D323,'2. Provider Details'!$A:$H,7,FALSE),"Select Supplier")</f>
        <v>Select Supplier</v>
      </c>
      <c r="K323" s="47"/>
      <c r="L323" s="15"/>
      <c r="M323" s="15" t="e">
        <f>+#REF!</f>
        <v>#REF!</v>
      </c>
      <c r="N323" s="15" t="e">
        <f>+#REF!</f>
        <v>#REF!</v>
      </c>
      <c r="O323" s="18" t="s">
        <v>44</v>
      </c>
    </row>
    <row r="324" spans="1:15" s="26" customFormat="1" ht="45" hidden="1" customHeight="1" x14ac:dyDescent="0.2">
      <c r="A324" s="29">
        <v>43816</v>
      </c>
      <c r="B324" s="29">
        <v>43817</v>
      </c>
      <c r="C324" s="38">
        <v>3000</v>
      </c>
      <c r="D324" s="28" t="s">
        <v>196</v>
      </c>
      <c r="E324" s="28" t="str">
        <f>IFERROR(VLOOKUP($D324,'2. Provider Details'!$A:$H,2,FALSE),"Select Supplier")</f>
        <v>4 Lonsdale Road
London 
NW6 6RD</v>
      </c>
      <c r="F324" s="31">
        <f>IFERROR(VLOOKUP($D324,'2. Provider Details'!$A:$H,6,FALSE),"Select Supplier")</f>
        <v>223617075</v>
      </c>
      <c r="G324" s="27" t="e">
        <f>+#REF!</f>
        <v>#REF!</v>
      </c>
      <c r="H324" s="31" t="s">
        <v>13</v>
      </c>
      <c r="I324" s="31" t="s">
        <v>13</v>
      </c>
      <c r="J324" s="31" t="str">
        <f>IFERROR(VLOOKUP($D324,'2. Provider Details'!$A:$H,7,FALSE),"Select Supplier")</f>
        <v>Yes</v>
      </c>
      <c r="K324" s="41">
        <v>1</v>
      </c>
      <c r="L324" s="29">
        <v>43816</v>
      </c>
      <c r="M324" s="29" t="e">
        <f>+#REF!</f>
        <v>#REF!</v>
      </c>
      <c r="N324" s="29" t="e">
        <f>+#REF!</f>
        <v>#REF!</v>
      </c>
      <c r="O324" s="39" t="s">
        <v>12</v>
      </c>
    </row>
    <row r="325" spans="1:15" s="26" customFormat="1" ht="45" hidden="1" customHeight="1" x14ac:dyDescent="0.2">
      <c r="A325" s="29">
        <v>43819</v>
      </c>
      <c r="B325" s="29">
        <v>43866</v>
      </c>
      <c r="C325" s="38">
        <v>1920</v>
      </c>
      <c r="D325" s="28" t="s">
        <v>196</v>
      </c>
      <c r="E325" s="28" t="str">
        <f>IFERROR(VLOOKUP($D325,'2. Provider Details'!$A:$H,2,FALSE),"Select Supplier")</f>
        <v>4 Lonsdale Road
London 
NW6 6RD</v>
      </c>
      <c r="F325" s="31">
        <f>IFERROR(VLOOKUP($D325,'2. Provider Details'!$A:$H,6,FALSE),"Select Supplier")</f>
        <v>223617075</v>
      </c>
      <c r="G325" s="27" t="e">
        <f>+#REF!</f>
        <v>#REF!</v>
      </c>
      <c r="H325" s="31" t="s">
        <v>13</v>
      </c>
      <c r="I325" s="31" t="s">
        <v>13</v>
      </c>
      <c r="J325" s="31" t="str">
        <f>IFERROR(VLOOKUP($D325,'2. Provider Details'!$A:$H,7,FALSE),"Select Supplier")</f>
        <v>Yes</v>
      </c>
      <c r="K325" s="41">
        <v>4</v>
      </c>
      <c r="L325" s="29">
        <v>43818</v>
      </c>
      <c r="M325" s="29" t="e">
        <f>+#REF!</f>
        <v>#REF!</v>
      </c>
      <c r="N325" s="29" t="e">
        <f>+#REF!</f>
        <v>#REF!</v>
      </c>
      <c r="O325" s="39" t="s">
        <v>12</v>
      </c>
    </row>
    <row r="326" spans="1:15" s="26" customFormat="1" ht="45" hidden="1" customHeight="1" x14ac:dyDescent="0.2">
      <c r="A326" s="29">
        <v>43833</v>
      </c>
      <c r="B326" s="29">
        <v>43833</v>
      </c>
      <c r="C326" s="38">
        <v>1800</v>
      </c>
      <c r="D326" s="28" t="s">
        <v>196</v>
      </c>
      <c r="E326" s="28" t="str">
        <f>IFERROR(VLOOKUP($D326,'2. Provider Details'!$A:$H,2,FALSE),"Select Supplier")</f>
        <v>4 Lonsdale Road
London 
NW6 6RD</v>
      </c>
      <c r="F326" s="31">
        <f>IFERROR(VLOOKUP($D326,'2. Provider Details'!$A:$H,6,FALSE),"Select Supplier")</f>
        <v>223617075</v>
      </c>
      <c r="G326" s="27" t="e">
        <f>+#REF!</f>
        <v>#REF!</v>
      </c>
      <c r="H326" s="31" t="s">
        <v>13</v>
      </c>
      <c r="I326" s="31" t="s">
        <v>13</v>
      </c>
      <c r="J326" s="31" t="str">
        <f>IFERROR(VLOOKUP($D326,'2. Provider Details'!$A:$H,7,FALSE),"Select Supplier")</f>
        <v>Yes</v>
      </c>
      <c r="K326" s="41">
        <v>1</v>
      </c>
      <c r="L326" s="29">
        <v>43833</v>
      </c>
      <c r="M326" s="29" t="e">
        <f>+#REF!</f>
        <v>#REF!</v>
      </c>
      <c r="N326" s="29" t="e">
        <f>+#REF!</f>
        <v>#REF!</v>
      </c>
      <c r="O326" s="39" t="s">
        <v>12</v>
      </c>
    </row>
    <row r="327" spans="1:15" s="26" customFormat="1" ht="60" hidden="1" customHeight="1" x14ac:dyDescent="0.2">
      <c r="A327" s="29">
        <v>43829</v>
      </c>
      <c r="B327" s="37">
        <v>43829</v>
      </c>
      <c r="C327" s="38">
        <v>600</v>
      </c>
      <c r="D327" s="28" t="s">
        <v>80</v>
      </c>
      <c r="E327" s="28" t="str">
        <f>IFERROR(VLOOKUP($D327,'2. Provider Details'!$A:$H,2,FALSE),"Select Supplier")</f>
        <v>11 Ferndell Close 
Cannock 
Staffs 
WS11 1HR</v>
      </c>
      <c r="F327" s="31" t="str">
        <f>IFERROR(VLOOKUP($D327,'2. Provider Details'!$A:$H,6,FALSE),"Select Supplier")</f>
        <v>N/A</v>
      </c>
      <c r="G327" s="27" t="e">
        <f>+#REF!</f>
        <v>#REF!</v>
      </c>
      <c r="H327" s="31" t="s">
        <v>13</v>
      </c>
      <c r="I327" s="31" t="s">
        <v>13</v>
      </c>
      <c r="J327" s="31" t="str">
        <f>IFERROR(VLOOKUP($D327,'2. Provider Details'!$A:$H,7,FALSE),"Select Supplier")</f>
        <v>Yes</v>
      </c>
      <c r="K327" s="41">
        <v>2</v>
      </c>
      <c r="L327" s="29">
        <v>43829</v>
      </c>
      <c r="M327" s="29" t="e">
        <f>+#REF!</f>
        <v>#REF!</v>
      </c>
      <c r="N327" s="29" t="e">
        <f>+#REF!</f>
        <v>#REF!</v>
      </c>
      <c r="O327" s="39" t="s">
        <v>12</v>
      </c>
    </row>
    <row r="328" spans="1:15" s="26" customFormat="1" ht="45" hidden="1" customHeight="1" x14ac:dyDescent="0.2">
      <c r="A328" s="29">
        <v>43829</v>
      </c>
      <c r="B328" s="37">
        <v>43829</v>
      </c>
      <c r="C328" s="38">
        <v>3000</v>
      </c>
      <c r="D328" s="28" t="s">
        <v>196</v>
      </c>
      <c r="E328" s="28" t="str">
        <f>IFERROR(VLOOKUP($D328,'2. Provider Details'!$A:$H,2,FALSE),"Select Supplier")</f>
        <v>4 Lonsdale Road
London 
NW6 6RD</v>
      </c>
      <c r="F328" s="31">
        <f>IFERROR(VLOOKUP($D328,'2. Provider Details'!$A:$H,6,FALSE),"Select Supplier")</f>
        <v>223617075</v>
      </c>
      <c r="G328" s="27" t="e">
        <f>+#REF!</f>
        <v>#REF!</v>
      </c>
      <c r="H328" s="31" t="s">
        <v>13</v>
      </c>
      <c r="I328" s="31" t="s">
        <v>13</v>
      </c>
      <c r="J328" s="31" t="str">
        <f>IFERROR(VLOOKUP($D328,'2. Provider Details'!$A:$H,7,FALSE),"Select Supplier")</f>
        <v>Yes</v>
      </c>
      <c r="K328" s="41">
        <v>2</v>
      </c>
      <c r="L328" s="29">
        <v>43829</v>
      </c>
      <c r="M328" s="29" t="e">
        <f>+#REF!</f>
        <v>#REF!</v>
      </c>
      <c r="N328" s="29" t="e">
        <f>+#REF!</f>
        <v>#REF!</v>
      </c>
      <c r="O328" s="39" t="s">
        <v>184</v>
      </c>
    </row>
    <row r="329" spans="1:15" s="26" customFormat="1" ht="45" hidden="1" customHeight="1" x14ac:dyDescent="0.2">
      <c r="A329" s="29">
        <v>43833</v>
      </c>
      <c r="B329" s="29">
        <v>43833</v>
      </c>
      <c r="C329" s="38">
        <v>1800</v>
      </c>
      <c r="D329" s="28" t="s">
        <v>196</v>
      </c>
      <c r="E329" s="28" t="str">
        <f>IFERROR(VLOOKUP($D329,'2. Provider Details'!$A:$H,2,FALSE),"Select Supplier")</f>
        <v>4 Lonsdale Road
London 
NW6 6RD</v>
      </c>
      <c r="F329" s="31">
        <f>IFERROR(VLOOKUP($D329,'2. Provider Details'!$A:$H,6,FALSE),"Select Supplier")</f>
        <v>223617075</v>
      </c>
      <c r="G329" s="27" t="e">
        <f>+#REF!</f>
        <v>#REF!</v>
      </c>
      <c r="H329" s="31" t="s">
        <v>13</v>
      </c>
      <c r="I329" s="31" t="s">
        <v>13</v>
      </c>
      <c r="J329" s="31" t="str">
        <f>IFERROR(VLOOKUP($D329,'2. Provider Details'!$A:$H,7,FALSE),"Select Supplier")</f>
        <v>Yes</v>
      </c>
      <c r="K329" s="41">
        <v>1</v>
      </c>
      <c r="L329" s="29">
        <v>43833</v>
      </c>
      <c r="M329" s="29" t="e">
        <f>+#REF!</f>
        <v>#REF!</v>
      </c>
      <c r="N329" s="29" t="e">
        <f>+#REF!</f>
        <v>#REF!</v>
      </c>
      <c r="O329" s="39" t="s">
        <v>12</v>
      </c>
    </row>
    <row r="330" spans="1:15" s="26" customFormat="1" ht="45" hidden="1" customHeight="1" x14ac:dyDescent="0.2">
      <c r="A330" s="29">
        <v>43837</v>
      </c>
      <c r="B330" s="29">
        <v>43837</v>
      </c>
      <c r="C330" s="38">
        <v>24960</v>
      </c>
      <c r="D330" s="28" t="s">
        <v>196</v>
      </c>
      <c r="E330" s="28" t="str">
        <f>IFERROR(VLOOKUP($D330,'2. Provider Details'!$A:$H,2,FALSE),"Select Supplier")</f>
        <v>4 Lonsdale Road
London 
NW6 6RD</v>
      </c>
      <c r="F330" s="31">
        <f>IFERROR(VLOOKUP($D330,'2. Provider Details'!$A:$H,6,FALSE),"Select Supplier")</f>
        <v>223617075</v>
      </c>
      <c r="G330" s="27" t="e">
        <f>+#REF!</f>
        <v>#REF!</v>
      </c>
      <c r="H330" s="31" t="s">
        <v>13</v>
      </c>
      <c r="I330" s="31" t="s">
        <v>13</v>
      </c>
      <c r="J330" s="31" t="str">
        <f>IFERROR(VLOOKUP($D330,'2. Provider Details'!$A:$H,7,FALSE),"Select Supplier")</f>
        <v>Yes</v>
      </c>
      <c r="K330" s="41">
        <v>1</v>
      </c>
      <c r="L330" s="29">
        <v>43837</v>
      </c>
      <c r="M330" s="29" t="e">
        <f>+#REF!</f>
        <v>#REF!</v>
      </c>
      <c r="N330" s="29" t="e">
        <f>+#REF!</f>
        <v>#REF!</v>
      </c>
      <c r="O330" s="39" t="s">
        <v>12</v>
      </c>
    </row>
    <row r="331" spans="1:15" s="26" customFormat="1" ht="45" hidden="1" customHeight="1" x14ac:dyDescent="0.2">
      <c r="A331" s="29">
        <v>43838</v>
      </c>
      <c r="B331" s="29">
        <v>43838</v>
      </c>
      <c r="C331" s="38">
        <v>11500</v>
      </c>
      <c r="D331" s="28" t="s">
        <v>196</v>
      </c>
      <c r="E331" s="28" t="str">
        <f>IFERROR(VLOOKUP($D331,'2. Provider Details'!$A:$H,2,FALSE),"Select Supplier")</f>
        <v>4 Lonsdale Road
London 
NW6 6RD</v>
      </c>
      <c r="F331" s="31">
        <f>IFERROR(VLOOKUP($D331,'2. Provider Details'!$A:$H,6,FALSE),"Select Supplier")</f>
        <v>223617075</v>
      </c>
      <c r="G331" s="27" t="e">
        <f>+#REF!</f>
        <v>#REF!</v>
      </c>
      <c r="H331" s="31" t="s">
        <v>13</v>
      </c>
      <c r="I331" s="31" t="s">
        <v>13</v>
      </c>
      <c r="J331" s="31" t="str">
        <f>IFERROR(VLOOKUP($D331,'2. Provider Details'!$A:$H,7,FALSE),"Select Supplier")</f>
        <v>Yes</v>
      </c>
      <c r="K331" s="41">
        <v>4</v>
      </c>
      <c r="L331" s="29">
        <v>43837</v>
      </c>
      <c r="M331" s="29" t="e">
        <f>+#REF!</f>
        <v>#REF!</v>
      </c>
      <c r="N331" s="29" t="e">
        <f>+#REF!</f>
        <v>#REF!</v>
      </c>
      <c r="O331" s="39" t="s">
        <v>184</v>
      </c>
    </row>
    <row r="332" spans="1:15" s="26" customFormat="1" ht="77.25" hidden="1" customHeight="1" x14ac:dyDescent="0.2">
      <c r="A332" s="29">
        <v>43836</v>
      </c>
      <c r="B332" s="29">
        <v>43836</v>
      </c>
      <c r="C332" s="33">
        <v>1200</v>
      </c>
      <c r="D332" s="28" t="s">
        <v>196</v>
      </c>
      <c r="E332" s="28" t="str">
        <f>IFERROR(VLOOKUP($D332,'2. Provider Details'!$A:$H,2,FALSE),"Select Supplier")</f>
        <v>4 Lonsdale Road
London 
NW6 6RD</v>
      </c>
      <c r="F332" s="31">
        <f>IFERROR(VLOOKUP($D332,'2. Provider Details'!$A:$H,6,FALSE),"Select Supplier")</f>
        <v>223617075</v>
      </c>
      <c r="G332" s="27" t="e">
        <f>+#REF!</f>
        <v>#REF!</v>
      </c>
      <c r="H332" s="31" t="s">
        <v>13</v>
      </c>
      <c r="I332" s="31" t="s">
        <v>13</v>
      </c>
      <c r="J332" s="31" t="str">
        <f>IFERROR(VLOOKUP($D332,'2. Provider Details'!$A:$H,7,FALSE),"Select Supplier")</f>
        <v>Yes</v>
      </c>
      <c r="K332" s="41">
        <v>2</v>
      </c>
      <c r="L332" s="29">
        <v>43836</v>
      </c>
      <c r="M332" s="29" t="e">
        <f>+#REF!</f>
        <v>#REF!</v>
      </c>
      <c r="N332" s="29" t="e">
        <f>+#REF!</f>
        <v>#REF!</v>
      </c>
      <c r="O332" s="39" t="s">
        <v>184</v>
      </c>
    </row>
    <row r="333" spans="1:15" s="26" customFormat="1" ht="60" hidden="1" customHeight="1" x14ac:dyDescent="0.2">
      <c r="A333" s="29">
        <v>43836</v>
      </c>
      <c r="B333" s="29">
        <v>43836</v>
      </c>
      <c r="C333" s="38">
        <v>2744</v>
      </c>
      <c r="D333" s="28" t="s">
        <v>80</v>
      </c>
      <c r="E333" s="28" t="str">
        <f>IFERROR(VLOOKUP($D333,'2. Provider Details'!$A:$H,2,FALSE),"Select Supplier")</f>
        <v>11 Ferndell Close 
Cannock 
Staffs 
WS11 1HR</v>
      </c>
      <c r="F333" s="31" t="str">
        <f>IFERROR(VLOOKUP($D333,'2. Provider Details'!$A:$H,6,FALSE),"Select Supplier")</f>
        <v>N/A</v>
      </c>
      <c r="G333" s="27" t="e">
        <f>+#REF!</f>
        <v>#REF!</v>
      </c>
      <c r="H333" s="31" t="s">
        <v>13</v>
      </c>
      <c r="I333" s="31" t="s">
        <v>13</v>
      </c>
      <c r="J333" s="31" t="str">
        <f>IFERROR(VLOOKUP($D333,'2. Provider Details'!$A:$H,7,FALSE),"Select Supplier")</f>
        <v>Yes</v>
      </c>
      <c r="K333" s="41">
        <v>2</v>
      </c>
      <c r="L333" s="29">
        <v>43838</v>
      </c>
      <c r="M333" s="29" t="e">
        <f>+#REF!</f>
        <v>#REF!</v>
      </c>
      <c r="N333" s="29" t="e">
        <f>+#REF!</f>
        <v>#REF!</v>
      </c>
      <c r="O333" s="39" t="s">
        <v>184</v>
      </c>
    </row>
    <row r="334" spans="1:15" s="26" customFormat="1" ht="45" hidden="1" customHeight="1" x14ac:dyDescent="0.2">
      <c r="A334" s="29">
        <v>43843</v>
      </c>
      <c r="B334" s="29">
        <v>43861</v>
      </c>
      <c r="C334" s="33">
        <v>1100</v>
      </c>
      <c r="D334" s="28" t="s">
        <v>196</v>
      </c>
      <c r="E334" s="28" t="str">
        <f>IFERROR(VLOOKUP($D334,'2. Provider Details'!$A:$H,2,FALSE),"Select Supplier")</f>
        <v>4 Lonsdale Road
London 
NW6 6RD</v>
      </c>
      <c r="F334" s="31">
        <f>IFERROR(VLOOKUP($D334,'2. Provider Details'!$A:$H,6,FALSE),"Select Supplier")</f>
        <v>223617075</v>
      </c>
      <c r="G334" s="27" t="e">
        <f>+#REF!</f>
        <v>#REF!</v>
      </c>
      <c r="H334" s="31" t="s">
        <v>13</v>
      </c>
      <c r="I334" s="31" t="s">
        <v>13</v>
      </c>
      <c r="J334" s="31" t="str">
        <f>IFERROR(VLOOKUP($D334,'2. Provider Details'!$A:$H,7,FALSE),"Select Supplier")</f>
        <v>Yes</v>
      </c>
      <c r="K334" s="41">
        <v>2</v>
      </c>
      <c r="L334" s="29">
        <v>43843</v>
      </c>
      <c r="M334" s="29" t="e">
        <f>+#REF!</f>
        <v>#REF!</v>
      </c>
      <c r="N334" s="29" t="e">
        <f>+#REF!</f>
        <v>#REF!</v>
      </c>
      <c r="O334" s="39" t="s">
        <v>184</v>
      </c>
    </row>
    <row r="335" spans="1:15" s="26" customFormat="1" ht="45" hidden="1" customHeight="1" x14ac:dyDescent="0.2">
      <c r="A335" s="29">
        <v>43840</v>
      </c>
      <c r="B335" s="29">
        <v>43840</v>
      </c>
      <c r="C335" s="38">
        <v>10000</v>
      </c>
      <c r="D335" s="28" t="s">
        <v>196</v>
      </c>
      <c r="E335" s="28" t="str">
        <f>IFERROR(VLOOKUP($D335,'2. Provider Details'!$A:$H,2,FALSE),"Select Supplier")</f>
        <v>4 Lonsdale Road
London 
NW6 6RD</v>
      </c>
      <c r="F335" s="31">
        <f>IFERROR(VLOOKUP($D335,'2. Provider Details'!$A:$H,6,FALSE),"Select Supplier")</f>
        <v>223617075</v>
      </c>
      <c r="G335" s="27" t="e">
        <f>+#REF!</f>
        <v>#REF!</v>
      </c>
      <c r="H335" s="31" t="s">
        <v>13</v>
      </c>
      <c r="I335" s="31" t="s">
        <v>13</v>
      </c>
      <c r="J335" s="31" t="str">
        <f>IFERROR(VLOOKUP($D335,'2. Provider Details'!$A:$H,7,FALSE),"Select Supplier")</f>
        <v>Yes</v>
      </c>
      <c r="K335" s="41">
        <v>2</v>
      </c>
      <c r="L335" s="29">
        <v>43838</v>
      </c>
      <c r="M335" s="29" t="e">
        <f>+#REF!</f>
        <v>#REF!</v>
      </c>
      <c r="N335" s="29" t="e">
        <f>+#REF!</f>
        <v>#REF!</v>
      </c>
      <c r="O335" s="39" t="s">
        <v>12</v>
      </c>
    </row>
    <row r="336" spans="1:15" s="26" customFormat="1" ht="45" hidden="1" customHeight="1" x14ac:dyDescent="0.2">
      <c r="A336" s="29">
        <v>43838</v>
      </c>
      <c r="B336" s="29">
        <v>43838</v>
      </c>
      <c r="C336" s="38">
        <v>5500</v>
      </c>
      <c r="D336" s="28" t="s">
        <v>196</v>
      </c>
      <c r="E336" s="28" t="str">
        <f>IFERROR(VLOOKUP($D336,'2. Provider Details'!$A:$H,2,FALSE),"Select Supplier")</f>
        <v>4 Lonsdale Road
London 
NW6 6RD</v>
      </c>
      <c r="F336" s="31">
        <f>IFERROR(VLOOKUP($D336,'2. Provider Details'!$A:$H,6,FALSE),"Select Supplier")</f>
        <v>223617075</v>
      </c>
      <c r="G336" s="27" t="e">
        <f>+#REF!</f>
        <v>#REF!</v>
      </c>
      <c r="H336" s="31" t="s">
        <v>13</v>
      </c>
      <c r="I336" s="31" t="s">
        <v>13</v>
      </c>
      <c r="J336" s="31" t="str">
        <f>IFERROR(VLOOKUP($D336,'2. Provider Details'!$A:$H,7,FALSE),"Select Supplier")</f>
        <v>Yes</v>
      </c>
      <c r="K336" s="41">
        <v>1</v>
      </c>
      <c r="L336" s="29">
        <v>43837</v>
      </c>
      <c r="M336" s="29" t="e">
        <f>+#REF!</f>
        <v>#REF!</v>
      </c>
      <c r="N336" s="29" t="e">
        <f>+#REF!</f>
        <v>#REF!</v>
      </c>
      <c r="O336" s="39" t="s">
        <v>184</v>
      </c>
    </row>
    <row r="337" spans="1:15" s="26" customFormat="1" ht="45" hidden="1" customHeight="1" x14ac:dyDescent="0.2">
      <c r="A337" s="29">
        <v>43847</v>
      </c>
      <c r="B337" s="37">
        <v>43847</v>
      </c>
      <c r="C337" s="38">
        <v>1200</v>
      </c>
      <c r="D337" s="28" t="s">
        <v>196</v>
      </c>
      <c r="E337" s="28" t="str">
        <f>IFERROR(VLOOKUP($D337,'2. Provider Details'!$A:$H,2,FALSE),"Select Supplier")</f>
        <v>4 Lonsdale Road
London 
NW6 6RD</v>
      </c>
      <c r="F337" s="31">
        <f>IFERROR(VLOOKUP($D337,'2. Provider Details'!$A:$H,6,FALSE),"Select Supplier")</f>
        <v>223617075</v>
      </c>
      <c r="G337" s="27" t="e">
        <f>+#REF!</f>
        <v>#REF!</v>
      </c>
      <c r="H337" s="31" t="s">
        <v>13</v>
      </c>
      <c r="I337" s="31" t="s">
        <v>13</v>
      </c>
      <c r="J337" s="31" t="str">
        <f>IFERROR(VLOOKUP($D337,'2. Provider Details'!$A:$H,7,FALSE),"Select Supplier")</f>
        <v>Yes</v>
      </c>
      <c r="K337" s="41">
        <v>3</v>
      </c>
      <c r="L337" s="29">
        <v>43846</v>
      </c>
      <c r="M337" s="29">
        <v>43850</v>
      </c>
      <c r="N337" s="29">
        <v>43875</v>
      </c>
      <c r="O337" s="39" t="s">
        <v>12</v>
      </c>
    </row>
    <row r="338" spans="1:15" s="26" customFormat="1" ht="60" hidden="1" customHeight="1" x14ac:dyDescent="0.2">
      <c r="A338" s="29">
        <v>43845</v>
      </c>
      <c r="B338" s="37">
        <v>43860</v>
      </c>
      <c r="C338" s="38">
        <v>5000</v>
      </c>
      <c r="D338" s="28" t="s">
        <v>80</v>
      </c>
      <c r="E338" s="28" t="str">
        <f>IFERROR(VLOOKUP($D338,'2. Provider Details'!$A:$H,2,FALSE),"Select Supplier")</f>
        <v>11 Ferndell Close 
Cannock 
Staffs 
WS11 1HR</v>
      </c>
      <c r="F338" s="31" t="str">
        <f>IFERROR(VLOOKUP($D338,'2. Provider Details'!$A:$H,6,FALSE),"Select Supplier")</f>
        <v>N/A</v>
      </c>
      <c r="G338" s="27" t="e">
        <f>+#REF!</f>
        <v>#REF!</v>
      </c>
      <c r="H338" s="31" t="s">
        <v>13</v>
      </c>
      <c r="I338" s="31" t="s">
        <v>13</v>
      </c>
      <c r="J338" s="31" t="str">
        <f>IFERROR(VLOOKUP($D338,'2. Provider Details'!$A:$H,7,FALSE),"Select Supplier")</f>
        <v>Yes</v>
      </c>
      <c r="K338" s="41">
        <v>3</v>
      </c>
      <c r="L338" s="29">
        <v>43850</v>
      </c>
      <c r="M338" s="29" t="e">
        <f>+#REF!</f>
        <v>#REF!</v>
      </c>
      <c r="N338" s="29" t="e">
        <f>+#REF!</f>
        <v>#REF!</v>
      </c>
      <c r="O338" s="39" t="s">
        <v>12</v>
      </c>
    </row>
    <row r="339" spans="1:15" s="26" customFormat="1" ht="60" hidden="1" customHeight="1" x14ac:dyDescent="0.2">
      <c r="A339" s="29">
        <v>43862</v>
      </c>
      <c r="B339" s="29"/>
      <c r="C339" s="38">
        <v>24200</v>
      </c>
      <c r="D339" s="28" t="s">
        <v>180</v>
      </c>
      <c r="E339" s="28" t="str">
        <f>IFERROR(VLOOKUP($D339,'2. Provider Details'!$A:$H,2,FALSE),"Select Supplier")</f>
        <v xml:space="preserve">Wolverhampton Road
Stafford
ST17 9DJ </v>
      </c>
      <c r="F339" s="31" t="str">
        <f>IFERROR(VLOOKUP($D339,'2. Provider Details'!$A:$H,6,FALSE),"Select Supplier")</f>
        <v>N/A</v>
      </c>
      <c r="G339" s="27" t="e">
        <f>+#REF!</f>
        <v>#REF!</v>
      </c>
      <c r="H339" s="31" t="s">
        <v>13</v>
      </c>
      <c r="I339" s="31" t="s">
        <v>13</v>
      </c>
      <c r="J339" s="31" t="s">
        <v>12</v>
      </c>
      <c r="K339" s="41">
        <v>4</v>
      </c>
      <c r="L339" s="29">
        <v>43862</v>
      </c>
      <c r="M339" s="29" t="e">
        <f>+#REF!</f>
        <v>#REF!</v>
      </c>
      <c r="N339" s="29" t="e">
        <f>+#REF!</f>
        <v>#REF!</v>
      </c>
      <c r="O339" s="39" t="s">
        <v>44</v>
      </c>
    </row>
    <row r="340" spans="1:15" s="26" customFormat="1" ht="45" hidden="1" customHeight="1" x14ac:dyDescent="0.2">
      <c r="A340" s="29">
        <v>43867</v>
      </c>
      <c r="B340" s="29">
        <v>43867</v>
      </c>
      <c r="C340" s="38">
        <v>2400</v>
      </c>
      <c r="D340" s="28" t="s">
        <v>196</v>
      </c>
      <c r="E340" s="28" t="str">
        <f>IFERROR(VLOOKUP($D340,'2. Provider Details'!$A:$H,2,FALSE),"Select Supplier")</f>
        <v>4 Lonsdale Road
London 
NW6 6RD</v>
      </c>
      <c r="F340" s="31">
        <f>IFERROR(VLOOKUP($D340,'2. Provider Details'!$A:$H,6,FALSE),"Select Supplier")</f>
        <v>223617075</v>
      </c>
      <c r="G340" s="27" t="e">
        <f>+#REF!</f>
        <v>#REF!</v>
      </c>
      <c r="H340" s="31" t="s">
        <v>13</v>
      </c>
      <c r="I340" s="31" t="s">
        <v>13</v>
      </c>
      <c r="J340" s="31" t="str">
        <f>IFERROR(VLOOKUP($D340,'2. Provider Details'!$A:$H,7,FALSE),"Select Supplier")</f>
        <v>Yes</v>
      </c>
      <c r="K340" s="41">
        <v>1</v>
      </c>
      <c r="L340" s="29">
        <v>43867</v>
      </c>
      <c r="M340" s="29" t="e">
        <f>+#REF!</f>
        <v>#REF!</v>
      </c>
      <c r="N340" s="29" t="e">
        <f>+#REF!</f>
        <v>#REF!</v>
      </c>
      <c r="O340" s="39" t="s">
        <v>12</v>
      </c>
    </row>
    <row r="341" spans="1:15" s="26" customFormat="1" ht="90" hidden="1" customHeight="1" x14ac:dyDescent="0.2">
      <c r="A341" s="29">
        <v>43858</v>
      </c>
      <c r="B341" s="29">
        <v>43858</v>
      </c>
      <c r="C341" s="38">
        <v>4800</v>
      </c>
      <c r="D341" s="28" t="s">
        <v>90</v>
      </c>
      <c r="E341" s="28" t="str">
        <f>IFERROR(VLOOKUP($D341,'2. Provider Details'!$A:$H,2,FALSE),"Select Supplier")</f>
        <v>Dean Row Court  
Summerfields Village Centre 
Dean Row Road  
Wilmslow 
SK9 2TB</v>
      </c>
      <c r="F341" s="31">
        <f>IFERROR(VLOOKUP($D341,'2. Provider Details'!$A:$H,6,FALSE),"Select Supplier")</f>
        <v>235030744</v>
      </c>
      <c r="G341" s="27" t="e">
        <f>+#REF!</f>
        <v>#REF!</v>
      </c>
      <c r="H341" s="31" t="s">
        <v>13</v>
      </c>
      <c r="I341" s="31" t="s">
        <v>13</v>
      </c>
      <c r="J341" s="31" t="str">
        <f>IFERROR(VLOOKUP($D341,'2. Provider Details'!$A:$H,7,FALSE),"Select Supplier")</f>
        <v>Yes</v>
      </c>
      <c r="K341" s="41">
        <v>2</v>
      </c>
      <c r="L341" s="29">
        <v>43858</v>
      </c>
      <c r="M341" s="29" t="e">
        <f>+#REF!</f>
        <v>#REF!</v>
      </c>
      <c r="N341" s="29" t="e">
        <f>+#REF!</f>
        <v>#REF!</v>
      </c>
      <c r="O341" s="39" t="s">
        <v>12</v>
      </c>
    </row>
    <row r="342" spans="1:15" s="26" customFormat="1" ht="45" hidden="1" customHeight="1" x14ac:dyDescent="0.2">
      <c r="A342" s="29">
        <v>43860</v>
      </c>
      <c r="B342" s="29">
        <v>43860</v>
      </c>
      <c r="C342" s="38">
        <v>1800</v>
      </c>
      <c r="D342" s="28" t="s">
        <v>196</v>
      </c>
      <c r="E342" s="28" t="str">
        <f>IFERROR(VLOOKUP($D342,'2. Provider Details'!$A:$H,2,FALSE),"Select Supplier")</f>
        <v>4 Lonsdale Road
London 
NW6 6RD</v>
      </c>
      <c r="F342" s="31">
        <f>IFERROR(VLOOKUP($D342,'2. Provider Details'!$A:$H,6,FALSE),"Select Supplier")</f>
        <v>223617075</v>
      </c>
      <c r="G342" s="27" t="e">
        <f>+#REF!</f>
        <v>#REF!</v>
      </c>
      <c r="H342" s="31" t="s">
        <v>13</v>
      </c>
      <c r="I342" s="31" t="s">
        <v>13</v>
      </c>
      <c r="J342" s="31" t="str">
        <f>IFERROR(VLOOKUP($D342,'2. Provider Details'!$A:$H,7,FALSE),"Select Supplier")</f>
        <v>Yes</v>
      </c>
      <c r="K342" s="41">
        <v>3</v>
      </c>
      <c r="L342" s="29">
        <v>43861</v>
      </c>
      <c r="M342" s="29" t="e">
        <f>+#REF!</f>
        <v>#REF!</v>
      </c>
      <c r="N342" s="29" t="e">
        <f>+#REF!</f>
        <v>#REF!</v>
      </c>
      <c r="O342" s="53" t="s">
        <v>12</v>
      </c>
    </row>
    <row r="343" spans="1:15" s="25" customFormat="1" ht="45" hidden="1" customHeight="1" x14ac:dyDescent="0.2">
      <c r="A343" s="29">
        <v>43878</v>
      </c>
      <c r="B343" s="29">
        <v>43878</v>
      </c>
      <c r="C343" s="38">
        <v>3200</v>
      </c>
      <c r="D343" s="28" t="s">
        <v>196</v>
      </c>
      <c r="E343" s="28" t="str">
        <f>IFERROR(VLOOKUP($D343,'2. Provider Details'!$A:$H,2,FALSE),"Select Supplier")</f>
        <v>4 Lonsdale Road
London 
NW6 6RD</v>
      </c>
      <c r="F343" s="31">
        <f>IFERROR(VLOOKUP($D343,'2. Provider Details'!$A:$H,6,FALSE),"Select Supplier")</f>
        <v>223617075</v>
      </c>
      <c r="G343" s="27" t="e">
        <f>+#REF!</f>
        <v>#REF!</v>
      </c>
      <c r="H343" s="31" t="s">
        <v>13</v>
      </c>
      <c r="I343" s="31" t="s">
        <v>13</v>
      </c>
      <c r="J343" s="31" t="str">
        <f>IFERROR(VLOOKUP($D343,'2. Provider Details'!$A:$H,7,FALSE),"Select Supplier")</f>
        <v>Yes</v>
      </c>
      <c r="K343" s="41">
        <v>3</v>
      </c>
      <c r="L343" s="29">
        <v>43878</v>
      </c>
      <c r="M343" s="29" t="e">
        <f>+#REF!</f>
        <v>#REF!</v>
      </c>
      <c r="N343" s="29" t="e">
        <f>+#REF!</f>
        <v>#REF!</v>
      </c>
      <c r="O343" s="53" t="s">
        <v>12</v>
      </c>
    </row>
    <row r="344" spans="1:15" s="26" customFormat="1" ht="45" hidden="1" customHeight="1" x14ac:dyDescent="0.2">
      <c r="A344" s="29">
        <v>43860</v>
      </c>
      <c r="B344" s="29">
        <v>43860</v>
      </c>
      <c r="C344" s="38">
        <v>2500</v>
      </c>
      <c r="D344" s="28" t="s">
        <v>196</v>
      </c>
      <c r="E344" s="28" t="str">
        <f>IFERROR(VLOOKUP($D344,'2. Provider Details'!$A:$H,2,FALSE),"Select Supplier")</f>
        <v>4 Lonsdale Road
London 
NW6 6RD</v>
      </c>
      <c r="F344" s="31">
        <f>IFERROR(VLOOKUP($D344,'2. Provider Details'!$A:$H,6,FALSE),"Select Supplier")</f>
        <v>223617075</v>
      </c>
      <c r="G344" s="27" t="e">
        <f>+#REF!</f>
        <v>#REF!</v>
      </c>
      <c r="H344" s="31" t="s">
        <v>13</v>
      </c>
      <c r="I344" s="31" t="s">
        <v>13</v>
      </c>
      <c r="J344" s="31" t="str">
        <f>IFERROR(VLOOKUP($D344,'2. Provider Details'!$A:$H,7,FALSE),"Select Supplier")</f>
        <v>Yes</v>
      </c>
      <c r="K344" s="41">
        <v>2</v>
      </c>
      <c r="L344" s="29">
        <v>43860</v>
      </c>
      <c r="M344" s="29" t="e">
        <f>+#REF!</f>
        <v>#REF!</v>
      </c>
      <c r="N344" s="29" t="e">
        <f>+#REF!</f>
        <v>#REF!</v>
      </c>
      <c r="O344" s="53" t="s">
        <v>12</v>
      </c>
    </row>
    <row r="345" spans="1:15" s="26" customFormat="1" ht="60" hidden="1" customHeight="1" x14ac:dyDescent="0.2">
      <c r="A345" s="29">
        <v>43874</v>
      </c>
      <c r="B345" s="29">
        <v>43874</v>
      </c>
      <c r="C345" s="38">
        <v>4500</v>
      </c>
      <c r="D345" s="28" t="s">
        <v>80</v>
      </c>
      <c r="E345" s="28" t="str">
        <f>IFERROR(VLOOKUP($D345,'2. Provider Details'!$A:$H,2,FALSE),"Select Supplier")</f>
        <v>11 Ferndell Close 
Cannock 
Staffs 
WS11 1HR</v>
      </c>
      <c r="F345" s="31" t="str">
        <f>IFERROR(VLOOKUP($D345,'2. Provider Details'!$A:$H,6,FALSE),"Select Supplier")</f>
        <v>N/A</v>
      </c>
      <c r="G345" s="27" t="e">
        <f>+#REF!</f>
        <v>#REF!</v>
      </c>
      <c r="H345" s="31" t="s">
        <v>13</v>
      </c>
      <c r="I345" s="31" t="s">
        <v>13</v>
      </c>
      <c r="J345" s="31" t="str">
        <f>IFERROR(VLOOKUP($D345,'2. Provider Details'!$A:$H,7,FALSE),"Select Supplier")</f>
        <v>Yes</v>
      </c>
      <c r="K345" s="41">
        <v>3</v>
      </c>
      <c r="L345" s="29">
        <v>43874</v>
      </c>
      <c r="M345" s="29" t="e">
        <f>+#REF!</f>
        <v>#REF!</v>
      </c>
      <c r="N345" s="29" t="e">
        <f>+#REF!</f>
        <v>#REF!</v>
      </c>
      <c r="O345" s="53" t="s">
        <v>12</v>
      </c>
    </row>
    <row r="346" spans="1:15" s="25" customFormat="1" ht="60" hidden="1" customHeight="1" x14ac:dyDescent="0.2">
      <c r="A346" s="29">
        <v>43878</v>
      </c>
      <c r="B346" s="29">
        <v>43885</v>
      </c>
      <c r="C346" s="38">
        <v>3200</v>
      </c>
      <c r="D346" s="28" t="s">
        <v>80</v>
      </c>
      <c r="E346" s="28" t="str">
        <f>IFERROR(VLOOKUP($D346,'2. Provider Details'!$A:$H,2,FALSE),"Select Supplier")</f>
        <v>11 Ferndell Close 
Cannock 
Staffs 
WS11 1HR</v>
      </c>
      <c r="F346" s="31" t="str">
        <f>IFERROR(VLOOKUP($D346,'2. Provider Details'!$A:$H,6,FALSE),"Select Supplier")</f>
        <v>N/A</v>
      </c>
      <c r="G346" s="27" t="e">
        <f>+#REF!</f>
        <v>#REF!</v>
      </c>
      <c r="H346" s="31" t="s">
        <v>13</v>
      </c>
      <c r="I346" s="31" t="s">
        <v>13</v>
      </c>
      <c r="J346" s="31" t="str">
        <f>IFERROR(VLOOKUP($D346,'2. Provider Details'!$A:$H,7,FALSE),"Select Supplier")</f>
        <v>Yes</v>
      </c>
      <c r="K346" s="41">
        <v>3</v>
      </c>
      <c r="L346" s="29">
        <v>43878</v>
      </c>
      <c r="M346" s="29" t="e">
        <f>+#REF!</f>
        <v>#REF!</v>
      </c>
      <c r="N346" s="29" t="e">
        <f>+#REF!</f>
        <v>#REF!</v>
      </c>
      <c r="O346" s="53" t="s">
        <v>12</v>
      </c>
    </row>
    <row r="347" spans="1:15" s="26" customFormat="1" ht="45" hidden="1" customHeight="1" x14ac:dyDescent="0.2">
      <c r="A347" s="29">
        <v>43871</v>
      </c>
      <c r="B347" s="29">
        <v>43871</v>
      </c>
      <c r="C347" s="38">
        <v>3000</v>
      </c>
      <c r="D347" s="28" t="s">
        <v>196</v>
      </c>
      <c r="E347" s="28" t="str">
        <f>IFERROR(VLOOKUP($D347,'2. Provider Details'!$A:$H,2,FALSE),"Select Supplier")</f>
        <v>4 Lonsdale Road
London 
NW6 6RD</v>
      </c>
      <c r="F347" s="31">
        <f>IFERROR(VLOOKUP($D347,'2. Provider Details'!$A:$H,6,FALSE),"Select Supplier")</f>
        <v>223617075</v>
      </c>
      <c r="G347" s="27" t="e">
        <f>+#REF!</f>
        <v>#REF!</v>
      </c>
      <c r="H347" s="31" t="s">
        <v>13</v>
      </c>
      <c r="I347" s="31" t="s">
        <v>13</v>
      </c>
      <c r="J347" s="31" t="str">
        <f>IFERROR(VLOOKUP($D347,'2. Provider Details'!$A:$H,7,FALSE),"Select Supplier")</f>
        <v>Yes</v>
      </c>
      <c r="K347" s="41">
        <v>2</v>
      </c>
      <c r="L347" s="29">
        <v>43871</v>
      </c>
      <c r="M347" s="29" t="e">
        <f>+#REF!</f>
        <v>#REF!</v>
      </c>
      <c r="N347" s="29" t="e">
        <f>+#REF!</f>
        <v>#REF!</v>
      </c>
      <c r="O347" s="53" t="s">
        <v>12</v>
      </c>
    </row>
    <row r="348" spans="1:15" s="25" customFormat="1" ht="60" hidden="1" customHeight="1" x14ac:dyDescent="0.2">
      <c r="A348" s="29">
        <v>43878</v>
      </c>
      <c r="B348" s="29">
        <v>43879</v>
      </c>
      <c r="C348" s="38">
        <v>1500</v>
      </c>
      <c r="D348" s="28" t="s">
        <v>80</v>
      </c>
      <c r="E348" s="28" t="str">
        <f>IFERROR(VLOOKUP($D348,'2. Provider Details'!$A:$H,2,FALSE),"Select Supplier")</f>
        <v>11 Ferndell Close 
Cannock 
Staffs 
WS11 1HR</v>
      </c>
      <c r="F348" s="31" t="str">
        <f>IFERROR(VLOOKUP($D348,'2. Provider Details'!$A:$H,6,FALSE),"Select Supplier")</f>
        <v>N/A</v>
      </c>
      <c r="G348" s="27" t="e">
        <f>+#REF!</f>
        <v>#REF!</v>
      </c>
      <c r="H348" s="31" t="s">
        <v>13</v>
      </c>
      <c r="I348" s="31" t="s">
        <v>13</v>
      </c>
      <c r="J348" s="31" t="str">
        <f>IFERROR(VLOOKUP($D348,'2. Provider Details'!$A:$H,7,FALSE),"Select Supplier")</f>
        <v>Yes</v>
      </c>
      <c r="K348" s="41">
        <v>3</v>
      </c>
      <c r="L348" s="29">
        <v>43878</v>
      </c>
      <c r="M348" s="29" t="e">
        <f>+#REF!</f>
        <v>#REF!</v>
      </c>
      <c r="N348" s="29" t="e">
        <f>+#REF!</f>
        <v>#REF!</v>
      </c>
      <c r="O348" s="53" t="s">
        <v>12</v>
      </c>
    </row>
    <row r="349" spans="1:15" s="26" customFormat="1" ht="45" hidden="1" customHeight="1" x14ac:dyDescent="0.2">
      <c r="A349" s="60">
        <v>43874</v>
      </c>
      <c r="B349" s="60">
        <v>43881</v>
      </c>
      <c r="C349" s="61">
        <v>3000</v>
      </c>
      <c r="D349" s="57" t="s">
        <v>196</v>
      </c>
      <c r="E349" s="57" t="str">
        <f>IFERROR(VLOOKUP($D349,'2. Provider Details'!$A:$H,2,FALSE),"Select Supplier")</f>
        <v>4 Lonsdale Road
London 
NW6 6RD</v>
      </c>
      <c r="F349" s="58">
        <f>IFERROR(VLOOKUP($D349,'2. Provider Details'!$A:$H,6,FALSE),"Select Supplier")</f>
        <v>223617075</v>
      </c>
      <c r="G349" s="66" t="e">
        <f>+#REF!</f>
        <v>#REF!</v>
      </c>
      <c r="H349" s="31" t="s">
        <v>13</v>
      </c>
      <c r="I349" s="31" t="s">
        <v>13</v>
      </c>
      <c r="J349" s="58" t="str">
        <f>IFERROR(VLOOKUP($D349,'2. Provider Details'!$A:$H,7,FALSE),"Select Supplier")</f>
        <v>Yes</v>
      </c>
      <c r="K349" s="67">
        <v>1</v>
      </c>
      <c r="L349" s="60">
        <v>43878</v>
      </c>
      <c r="M349" s="60" t="e">
        <f>+#REF!</f>
        <v>#REF!</v>
      </c>
      <c r="N349" s="60" t="e">
        <f>+#REF!</f>
        <v>#REF!</v>
      </c>
      <c r="O349" s="53" t="s">
        <v>12</v>
      </c>
    </row>
    <row r="350" spans="1:15" s="26" customFormat="1" ht="15" hidden="1" customHeight="1" x14ac:dyDescent="0.2">
      <c r="A350" s="15"/>
      <c r="B350" s="15"/>
      <c r="C350" s="46"/>
      <c r="D350" s="14"/>
      <c r="E350" s="14" t="str">
        <f>IFERROR(VLOOKUP($D350,'2. Provider Details'!$A:$H,2,FALSE),"Select Supplier")</f>
        <v>Select Supplier</v>
      </c>
      <c r="F350" s="17" t="str">
        <f>IFERROR(VLOOKUP($D350,'2. Provider Details'!$A:$H,6,FALSE),"Select Supplier")</f>
        <v>Select Supplier</v>
      </c>
      <c r="G350" s="12" t="e">
        <f>+#REF!</f>
        <v>#REF!</v>
      </c>
      <c r="H350" s="17"/>
      <c r="I350" s="17"/>
      <c r="J350" s="17" t="str">
        <f>IFERROR(VLOOKUP($D350,'2. Provider Details'!$A:$H,7,FALSE),"Select Supplier")</f>
        <v>Select Supplier</v>
      </c>
      <c r="K350" s="47"/>
      <c r="L350" s="15"/>
      <c r="M350" s="15" t="e">
        <f>+#REF!</f>
        <v>#REF!</v>
      </c>
      <c r="N350" s="15" t="e">
        <f>+#REF!</f>
        <v>#REF!</v>
      </c>
      <c r="O350" s="18" t="s">
        <v>44</v>
      </c>
    </row>
    <row r="351" spans="1:15" s="26" customFormat="1" ht="60" hidden="1" customHeight="1" x14ac:dyDescent="0.2">
      <c r="A351" s="29">
        <v>43874</v>
      </c>
      <c r="B351" s="29">
        <v>43874</v>
      </c>
      <c r="C351" s="38">
        <v>7200</v>
      </c>
      <c r="D351" s="28" t="s">
        <v>80</v>
      </c>
      <c r="E351" s="28" t="str">
        <f>IFERROR(VLOOKUP($D351,'2. Provider Details'!$A:$H,2,FALSE),"Select Supplier")</f>
        <v>11 Ferndell Close 
Cannock 
Staffs 
WS11 1HR</v>
      </c>
      <c r="F351" s="31" t="str">
        <f>IFERROR(VLOOKUP($D351,'2. Provider Details'!$A:$H,6,FALSE),"Select Supplier")</f>
        <v>N/A</v>
      </c>
      <c r="G351" s="27" t="e">
        <f>+#REF!</f>
        <v>#REF!</v>
      </c>
      <c r="H351" s="31" t="s">
        <v>13</v>
      </c>
      <c r="I351" s="31" t="s">
        <v>13</v>
      </c>
      <c r="J351" s="31" t="str">
        <f>IFERROR(VLOOKUP($D351,'2. Provider Details'!$A:$H,7,FALSE),"Select Supplier")</f>
        <v>Yes</v>
      </c>
      <c r="K351" s="41">
        <v>4</v>
      </c>
      <c r="L351" s="29">
        <v>43874</v>
      </c>
      <c r="M351" s="29" t="e">
        <f>+#REF!</f>
        <v>#REF!</v>
      </c>
      <c r="N351" s="29" t="e">
        <f>+#REF!</f>
        <v>#REF!</v>
      </c>
      <c r="O351" s="53" t="s">
        <v>12</v>
      </c>
    </row>
    <row r="352" spans="1:15" s="36" customFormat="1" ht="15" hidden="1" customHeight="1" x14ac:dyDescent="0.2">
      <c r="A352" s="15"/>
      <c r="B352" s="15"/>
      <c r="C352" s="46"/>
      <c r="D352" s="14"/>
      <c r="E352" s="14" t="str">
        <f>IFERROR(VLOOKUP($D352,'2. Provider Details'!$A:$H,2,FALSE),"Select Supplier")</f>
        <v>Select Supplier</v>
      </c>
      <c r="F352" s="17" t="str">
        <f>IFERROR(VLOOKUP($D352,'2. Provider Details'!$A:$H,6,FALSE),"Select Supplier")</f>
        <v>Select Supplier</v>
      </c>
      <c r="G352" s="12" t="e">
        <f>+#REF!</f>
        <v>#REF!</v>
      </c>
      <c r="H352" s="17"/>
      <c r="I352" s="17"/>
      <c r="J352" s="17" t="str">
        <f>IFERROR(VLOOKUP($D352,'2. Provider Details'!$A:$H,7,FALSE),"Select Supplier")</f>
        <v>Select Supplier</v>
      </c>
      <c r="K352" s="47"/>
      <c r="L352" s="15"/>
      <c r="M352" s="15" t="e">
        <f>+#REF!</f>
        <v>#REF!</v>
      </c>
      <c r="N352" s="15" t="e">
        <f>+#REF!</f>
        <v>#REF!</v>
      </c>
      <c r="O352" s="18"/>
    </row>
    <row r="353" spans="1:15" s="25" customFormat="1" ht="201" hidden="1" customHeight="1" x14ac:dyDescent="0.2">
      <c r="A353" s="29">
        <v>43885</v>
      </c>
      <c r="B353" s="29">
        <v>43886</v>
      </c>
      <c r="C353" s="38">
        <v>480</v>
      </c>
      <c r="D353" s="28" t="s">
        <v>80</v>
      </c>
      <c r="E353" s="28" t="str">
        <f>IFERROR(VLOOKUP($D353,'2. Provider Details'!$A:$H,2,FALSE),"Select Supplier")</f>
        <v>11 Ferndell Close 
Cannock 
Staffs 
WS11 1HR</v>
      </c>
      <c r="F353" s="31" t="str">
        <f>IFERROR(VLOOKUP($D353,'2. Provider Details'!$A:$H,6,FALSE),"Select Supplier")</f>
        <v>N/A</v>
      </c>
      <c r="G353" s="27" t="e">
        <f>+#REF!</f>
        <v>#REF!</v>
      </c>
      <c r="H353" s="31" t="s">
        <v>13</v>
      </c>
      <c r="I353" s="31" t="s">
        <v>13</v>
      </c>
      <c r="J353" s="31" t="str">
        <f>IFERROR(VLOOKUP($D353,'2. Provider Details'!$A:$H,7,FALSE),"Select Supplier")</f>
        <v>Yes</v>
      </c>
      <c r="K353" s="41">
        <v>2</v>
      </c>
      <c r="L353" s="29">
        <v>43886</v>
      </c>
      <c r="M353" s="29" t="e">
        <f>+#REF!</f>
        <v>#REF!</v>
      </c>
      <c r="N353" s="29" t="e">
        <f>+#REF!</f>
        <v>#REF!</v>
      </c>
      <c r="O353" s="39" t="s">
        <v>12</v>
      </c>
    </row>
    <row r="354" spans="1:15" s="26" customFormat="1" ht="45" hidden="1" customHeight="1" x14ac:dyDescent="0.2">
      <c r="A354" s="29">
        <v>43885</v>
      </c>
      <c r="B354" s="29">
        <v>43887</v>
      </c>
      <c r="C354" s="38">
        <v>8400</v>
      </c>
      <c r="D354" s="28" t="s">
        <v>196</v>
      </c>
      <c r="E354" s="28" t="str">
        <f>IFERROR(VLOOKUP($D354,'2. Provider Details'!$A:$H,2,FALSE),"Select Supplier")</f>
        <v>4 Lonsdale Road
London 
NW6 6RD</v>
      </c>
      <c r="F354" s="31">
        <f>IFERROR(VLOOKUP($D354,'2. Provider Details'!$A:$H,6,FALSE),"Select Supplier")</f>
        <v>223617075</v>
      </c>
      <c r="G354" s="27" t="e">
        <f>+#REF!</f>
        <v>#REF!</v>
      </c>
      <c r="H354" s="31" t="s">
        <v>13</v>
      </c>
      <c r="I354" s="31" t="s">
        <v>13</v>
      </c>
      <c r="J354" s="31" t="str">
        <f>IFERROR(VLOOKUP($D354,'2. Provider Details'!$A:$H,7,FALSE),"Select Supplier")</f>
        <v>Yes</v>
      </c>
      <c r="K354" s="41">
        <v>1</v>
      </c>
      <c r="L354" s="29">
        <v>43885</v>
      </c>
      <c r="M354" s="29" t="e">
        <f>+#REF!</f>
        <v>#REF!</v>
      </c>
      <c r="N354" s="29" t="e">
        <f>+#REF!</f>
        <v>#REF!</v>
      </c>
      <c r="O354" s="39" t="s">
        <v>12</v>
      </c>
    </row>
    <row r="355" spans="1:15" s="26" customFormat="1" ht="45" hidden="1" customHeight="1" x14ac:dyDescent="0.2">
      <c r="A355" s="29">
        <v>43887</v>
      </c>
      <c r="B355" s="29">
        <v>43887</v>
      </c>
      <c r="C355" s="38">
        <v>1000</v>
      </c>
      <c r="D355" s="28" t="s">
        <v>196</v>
      </c>
      <c r="E355" s="28" t="str">
        <f>IFERROR(VLOOKUP($D355,'2. Provider Details'!$A:$H,2,FALSE),"Select Supplier")</f>
        <v>4 Lonsdale Road
London 
NW6 6RD</v>
      </c>
      <c r="F355" s="31">
        <f>IFERROR(VLOOKUP($D355,'2. Provider Details'!$A:$H,6,FALSE),"Select Supplier")</f>
        <v>223617075</v>
      </c>
      <c r="G355" s="27" t="e">
        <f>+#REF!</f>
        <v>#REF!</v>
      </c>
      <c r="H355" s="31" t="s">
        <v>13</v>
      </c>
      <c r="I355" s="31" t="s">
        <v>13</v>
      </c>
      <c r="J355" s="31" t="str">
        <f>IFERROR(VLOOKUP($D355,'2. Provider Details'!$A:$H,7,FALSE),"Select Supplier")</f>
        <v>Yes</v>
      </c>
      <c r="K355" s="41">
        <v>2</v>
      </c>
      <c r="L355" s="29">
        <v>43886</v>
      </c>
      <c r="M355" s="29" t="e">
        <f>+#REF!</f>
        <v>#REF!</v>
      </c>
      <c r="N355" s="29" t="e">
        <f>+#REF!</f>
        <v>#REF!</v>
      </c>
      <c r="O355" s="39" t="s">
        <v>12</v>
      </c>
    </row>
    <row r="356" spans="1:15" s="26" customFormat="1" ht="45" hidden="1" customHeight="1" x14ac:dyDescent="0.2">
      <c r="A356" s="29">
        <v>43887</v>
      </c>
      <c r="B356" s="29">
        <v>43887</v>
      </c>
      <c r="C356" s="38">
        <v>1000</v>
      </c>
      <c r="D356" s="28" t="s">
        <v>196</v>
      </c>
      <c r="E356" s="28" t="str">
        <f>IFERROR(VLOOKUP($D356,'2. Provider Details'!$A:$H,2,FALSE),"Select Supplier")</f>
        <v>4 Lonsdale Road
London 
NW6 6RD</v>
      </c>
      <c r="F356" s="31">
        <f>IFERROR(VLOOKUP($D356,'2. Provider Details'!$A:$H,6,FALSE),"Select Supplier")</f>
        <v>223617075</v>
      </c>
      <c r="G356" s="27" t="e">
        <f>+#REF!</f>
        <v>#REF!</v>
      </c>
      <c r="H356" s="31" t="s">
        <v>13</v>
      </c>
      <c r="I356" s="31" t="s">
        <v>13</v>
      </c>
      <c r="J356" s="31" t="str">
        <f>IFERROR(VLOOKUP($D356,'2. Provider Details'!$A:$H,7,FALSE),"Select Supplier")</f>
        <v>Yes</v>
      </c>
      <c r="K356" s="41">
        <v>2</v>
      </c>
      <c r="L356" s="29">
        <v>43886</v>
      </c>
      <c r="M356" s="29" t="e">
        <f>+#REF!</f>
        <v>#REF!</v>
      </c>
      <c r="N356" s="29" t="e">
        <f>+#REF!</f>
        <v>#REF!</v>
      </c>
      <c r="O356" s="39" t="s">
        <v>12</v>
      </c>
    </row>
    <row r="357" spans="1:15" s="26" customFormat="1" ht="90" hidden="1" customHeight="1" x14ac:dyDescent="0.2">
      <c r="A357" s="29">
        <v>43885</v>
      </c>
      <c r="B357" s="29">
        <v>43886</v>
      </c>
      <c r="C357" s="38">
        <v>10680</v>
      </c>
      <c r="D357" s="28" t="s">
        <v>90</v>
      </c>
      <c r="E357" s="28" t="str">
        <f>IFERROR(VLOOKUP($D357,'2. Provider Details'!$A:$H,2,FALSE),"Select Supplier")</f>
        <v>Dean Row Court  
Summerfields Village Centre 
Dean Row Road  
Wilmslow 
SK9 2TB</v>
      </c>
      <c r="F357" s="31">
        <f>IFERROR(VLOOKUP($D357,'2. Provider Details'!$A:$H,6,FALSE),"Select Supplier")</f>
        <v>235030744</v>
      </c>
      <c r="G357" s="27" t="e">
        <f>+#REF!</f>
        <v>#REF!</v>
      </c>
      <c r="H357" s="31" t="s">
        <v>13</v>
      </c>
      <c r="I357" s="31" t="s">
        <v>13</v>
      </c>
      <c r="J357" s="31" t="str">
        <f>IFERROR(VLOOKUP($D357,'2. Provider Details'!$A:$H,7,FALSE),"Select Supplier")</f>
        <v>Yes</v>
      </c>
      <c r="K357" s="41">
        <v>3</v>
      </c>
      <c r="L357" s="29">
        <v>43885</v>
      </c>
      <c r="M357" s="29" t="e">
        <f>+#REF!</f>
        <v>#REF!</v>
      </c>
      <c r="N357" s="29" t="e">
        <f>+#REF!</f>
        <v>#REF!</v>
      </c>
      <c r="O357" s="39" t="s">
        <v>12</v>
      </c>
    </row>
    <row r="358" spans="1:15" s="26" customFormat="1" ht="105" hidden="1" customHeight="1" x14ac:dyDescent="0.2">
      <c r="A358" s="278">
        <v>43894</v>
      </c>
      <c r="B358" s="60">
        <v>43897</v>
      </c>
      <c r="C358" s="61">
        <v>3595.5</v>
      </c>
      <c r="D358" s="57" t="s">
        <v>129</v>
      </c>
      <c r="E358" s="57" t="str">
        <f>IFERROR(VLOOKUP($D358,'2. Provider Details'!$A:$H,2,FALSE),"Select Supplier")</f>
        <v>Chuckle House
Unit 10
Stone Enterprise Park
Emerald Way
Stone
ST15 0SR</v>
      </c>
      <c r="F358" s="58" t="str">
        <f>IFERROR(VLOOKUP($D358,'2. Provider Details'!$A:$H,6,FALSE),"Select Supplier")</f>
        <v>N/A</v>
      </c>
      <c r="G358" s="282" t="e">
        <f>+#REF!</f>
        <v>#REF!</v>
      </c>
      <c r="H358" s="31" t="s">
        <v>13</v>
      </c>
      <c r="I358" s="31" t="s">
        <v>13</v>
      </c>
      <c r="J358" s="58" t="str">
        <f>IFERROR(VLOOKUP($D358,'2. Provider Details'!$A:$H,7,FALSE),"Select Supplier")</f>
        <v>Yes</v>
      </c>
      <c r="K358" s="284">
        <v>5</v>
      </c>
      <c r="L358" s="278">
        <v>43894</v>
      </c>
      <c r="M358" s="278" t="e">
        <f>+#REF!</f>
        <v>#REF!</v>
      </c>
      <c r="N358" s="278" t="e">
        <f>+#REF!</f>
        <v>#REF!</v>
      </c>
      <c r="O358" s="39" t="s">
        <v>115</v>
      </c>
    </row>
    <row r="359" spans="1:15" s="26" customFormat="1" ht="60" hidden="1" customHeight="1" x14ac:dyDescent="0.2">
      <c r="A359" s="279"/>
      <c r="B359" s="60">
        <v>43895</v>
      </c>
      <c r="C359" s="61">
        <v>3300</v>
      </c>
      <c r="D359" s="57" t="s">
        <v>80</v>
      </c>
      <c r="E359" s="57" t="str">
        <f>IFERROR(VLOOKUP($D359,'2. Provider Details'!$A:$H,2,FALSE),"Select Supplier")</f>
        <v>11 Ferndell Close 
Cannock 
Staffs 
WS11 1HR</v>
      </c>
      <c r="F359" s="58" t="str">
        <f>IFERROR(VLOOKUP($D359,'2. Provider Details'!$A:$H,6,FALSE),"Select Supplier")</f>
        <v>N/A</v>
      </c>
      <c r="G359" s="283"/>
      <c r="H359" s="31" t="s">
        <v>13</v>
      </c>
      <c r="I359" s="31" t="s">
        <v>13</v>
      </c>
      <c r="J359" s="58" t="str">
        <f>IFERROR(VLOOKUP($D359,'2. Provider Details'!$A:$H,7,FALSE),"Select Supplier")</f>
        <v>Yes</v>
      </c>
      <c r="K359" s="285"/>
      <c r="L359" s="279"/>
      <c r="M359" s="279"/>
      <c r="N359" s="279"/>
      <c r="O359" s="39" t="s">
        <v>115</v>
      </c>
    </row>
    <row r="360" spans="1:15" s="26" customFormat="1" ht="60" hidden="1" customHeight="1" x14ac:dyDescent="0.2">
      <c r="A360" s="29">
        <v>43896</v>
      </c>
      <c r="B360" s="29">
        <v>43899</v>
      </c>
      <c r="C360" s="38">
        <v>4320</v>
      </c>
      <c r="D360" s="28" t="s">
        <v>151</v>
      </c>
      <c r="E360" s="28" t="str">
        <f>IFERROR(VLOOKUP($D360,'2. Provider Details'!$A:$H,2,FALSE),"Select Supplier")</f>
        <v>2 Ashmore Drive 
Gnosall  
Staffordshire 
ST20 0RP</v>
      </c>
      <c r="F360" s="31" t="str">
        <f>IFERROR(VLOOKUP($D360,'2. Provider Details'!$A:$H,6,FALSE),"Select Supplier")</f>
        <v>N/A</v>
      </c>
      <c r="G360" s="27" t="e">
        <f>+#REF!</f>
        <v>#REF!</v>
      </c>
      <c r="H360" s="31" t="s">
        <v>13</v>
      </c>
      <c r="I360" s="31" t="s">
        <v>13</v>
      </c>
      <c r="J360" s="31" t="str">
        <f>IFERROR(VLOOKUP($D360,'2. Provider Details'!$A:$H,7,FALSE),"Select Supplier")</f>
        <v>Yes</v>
      </c>
      <c r="K360" s="41">
        <v>2</v>
      </c>
      <c r="L360" s="29">
        <v>43900</v>
      </c>
      <c r="M360" s="29" t="e">
        <f>+#REF!</f>
        <v>#REF!</v>
      </c>
      <c r="N360" s="29" t="e">
        <f>+#REF!</f>
        <v>#REF!</v>
      </c>
      <c r="O360" s="39" t="s">
        <v>12</v>
      </c>
    </row>
    <row r="361" spans="1:15" s="26" customFormat="1" ht="60" hidden="1" customHeight="1" x14ac:dyDescent="0.2">
      <c r="A361" s="60">
        <v>43889</v>
      </c>
      <c r="B361" s="60">
        <v>43892</v>
      </c>
      <c r="C361" s="61">
        <v>2520</v>
      </c>
      <c r="D361" s="57" t="s">
        <v>151</v>
      </c>
      <c r="E361" s="57" t="str">
        <f>IFERROR(VLOOKUP($D361,'2. Provider Details'!$A:$H,2,FALSE),"Select Supplier")</f>
        <v>2 Ashmore Drive 
Gnosall  
Staffordshire 
ST20 0RP</v>
      </c>
      <c r="F361" s="58" t="str">
        <f>IFERROR(VLOOKUP($D361,'2. Provider Details'!$A:$H,6,FALSE),"Select Supplier")</f>
        <v>N/A</v>
      </c>
      <c r="G361" s="66" t="e">
        <f>+#REF!</f>
        <v>#REF!</v>
      </c>
      <c r="H361" s="31" t="s">
        <v>13</v>
      </c>
      <c r="I361" s="31" t="s">
        <v>13</v>
      </c>
      <c r="J361" s="58" t="str">
        <f>IFERROR(VLOOKUP($D361,'2. Provider Details'!$A:$H,7,FALSE),"Select Supplier")</f>
        <v>Yes</v>
      </c>
      <c r="K361" s="67">
        <v>3</v>
      </c>
      <c r="L361" s="60">
        <v>43893</v>
      </c>
      <c r="M361" s="60" t="e">
        <f>+#REF!</f>
        <v>#REF!</v>
      </c>
      <c r="N361" s="60" t="e">
        <f>+#REF!</f>
        <v>#REF!</v>
      </c>
      <c r="O361" s="39" t="s">
        <v>115</v>
      </c>
    </row>
    <row r="362" spans="1:15" s="26" customFormat="1" ht="45" hidden="1" customHeight="1" x14ac:dyDescent="0.2">
      <c r="A362" s="60">
        <v>43888</v>
      </c>
      <c r="B362" s="60">
        <v>43888</v>
      </c>
      <c r="C362" s="61">
        <v>8400</v>
      </c>
      <c r="D362" s="57" t="s">
        <v>196</v>
      </c>
      <c r="E362" s="57" t="str">
        <f>IFERROR(VLOOKUP($D362,'2. Provider Details'!$A:$H,2,FALSE),"Select Supplier")</f>
        <v>4 Lonsdale Road
London 
NW6 6RD</v>
      </c>
      <c r="F362" s="58">
        <f>IFERROR(VLOOKUP($D362,'2. Provider Details'!$A:$H,6,FALSE),"Select Supplier")</f>
        <v>223617075</v>
      </c>
      <c r="G362" s="66" t="e">
        <f>+#REF!</f>
        <v>#REF!</v>
      </c>
      <c r="H362" s="58"/>
      <c r="I362" s="58"/>
      <c r="J362" s="58" t="str">
        <f>IFERROR(VLOOKUP($D362,'2. Provider Details'!$A:$H,7,FALSE),"Select Supplier")</f>
        <v>Yes</v>
      </c>
      <c r="K362" s="67">
        <v>2</v>
      </c>
      <c r="L362" s="60">
        <v>43888</v>
      </c>
      <c r="M362" s="60" t="e">
        <f>+#REF!</f>
        <v>#REF!</v>
      </c>
      <c r="N362" s="60" t="e">
        <f>+#REF!</f>
        <v>#REF!</v>
      </c>
      <c r="O362" s="39" t="s">
        <v>115</v>
      </c>
    </row>
    <row r="363" spans="1:15" s="26" customFormat="1" ht="45" hidden="1" customHeight="1" x14ac:dyDescent="0.2">
      <c r="A363" s="29">
        <v>43886</v>
      </c>
      <c r="B363" s="29">
        <v>43887</v>
      </c>
      <c r="C363" s="38">
        <v>8400</v>
      </c>
      <c r="D363" s="28" t="s">
        <v>196</v>
      </c>
      <c r="E363" s="28" t="str">
        <f>IFERROR(VLOOKUP($D363,'2. Provider Details'!$A:$H,2,FALSE),"Select Supplier")</f>
        <v>4 Lonsdale Road
London 
NW6 6RD</v>
      </c>
      <c r="F363" s="31">
        <f>IFERROR(VLOOKUP($D363,'2. Provider Details'!$A:$H,6,FALSE),"Select Supplier")</f>
        <v>223617075</v>
      </c>
      <c r="G363" s="27" t="e">
        <f>+#REF!</f>
        <v>#REF!</v>
      </c>
      <c r="H363" s="31"/>
      <c r="I363" s="31"/>
      <c r="J363" s="31" t="str">
        <f>IFERROR(VLOOKUP($D363,'2. Provider Details'!$A:$H,7,FALSE),"Select Supplier")</f>
        <v>Yes</v>
      </c>
      <c r="K363" s="41">
        <v>2</v>
      </c>
      <c r="L363" s="29">
        <v>43887</v>
      </c>
      <c r="M363" s="29" t="e">
        <f>+#REF!</f>
        <v>#REF!</v>
      </c>
      <c r="N363" s="29" t="e">
        <f>+#REF!</f>
        <v>#REF!</v>
      </c>
      <c r="O363" s="39" t="s">
        <v>115</v>
      </c>
    </row>
    <row r="364" spans="1:15" s="26" customFormat="1" ht="39" hidden="1" customHeight="1" x14ac:dyDescent="0.2">
      <c r="A364" s="29">
        <v>43894</v>
      </c>
      <c r="B364" s="29">
        <v>43894</v>
      </c>
      <c r="C364" s="38">
        <v>2496</v>
      </c>
      <c r="D364" s="28" t="s">
        <v>196</v>
      </c>
      <c r="E364" s="28" t="str">
        <f>IFERROR(VLOOKUP($D364,'2. Provider Details'!$A:$H,2,FALSE),"Select Supplier")</f>
        <v>4 Lonsdale Road
London 
NW6 6RD</v>
      </c>
      <c r="F364" s="31">
        <f>IFERROR(VLOOKUP($D364,'2. Provider Details'!$A:$H,6,FALSE),"Select Supplier")</f>
        <v>223617075</v>
      </c>
      <c r="G364" s="27" t="e">
        <f>+#REF!</f>
        <v>#REF!</v>
      </c>
      <c r="H364" s="31"/>
      <c r="I364" s="31"/>
      <c r="J364" s="31" t="str">
        <f>IFERROR(VLOOKUP($D364,'2. Provider Details'!$A:$H,7,FALSE),"Select Supplier")</f>
        <v>Yes</v>
      </c>
      <c r="K364" s="41">
        <v>2</v>
      </c>
      <c r="L364" s="29">
        <v>43924</v>
      </c>
      <c r="M364" s="29" t="e">
        <f>+#REF!</f>
        <v>#REF!</v>
      </c>
      <c r="N364" s="29" t="e">
        <f>+#REF!</f>
        <v>#REF!</v>
      </c>
      <c r="O364" s="39" t="s">
        <v>12</v>
      </c>
    </row>
    <row r="365" spans="1:15" s="26" customFormat="1" ht="15" hidden="1" customHeight="1" x14ac:dyDescent="0.2">
      <c r="A365" s="15"/>
      <c r="B365" s="15"/>
      <c r="C365" s="46"/>
      <c r="D365" s="14"/>
      <c r="E365" s="14" t="str">
        <f>IFERROR(VLOOKUP($D365,'2. Provider Details'!$A:$H,2,FALSE),"Select Supplier")</f>
        <v>Select Supplier</v>
      </c>
      <c r="F365" s="17" t="str">
        <f>IFERROR(VLOOKUP($D365,'2. Provider Details'!$A:$H,6,FALSE),"Select Supplier")</f>
        <v>Select Supplier</v>
      </c>
      <c r="G365" s="12" t="e">
        <f>+#REF!</f>
        <v>#REF!</v>
      </c>
      <c r="H365" s="17"/>
      <c r="I365" s="17"/>
      <c r="J365" s="17" t="str">
        <f>IFERROR(VLOOKUP($D365,'2. Provider Details'!$A:$H,7,FALSE),"Select Supplier")</f>
        <v>Select Supplier</v>
      </c>
      <c r="K365" s="47"/>
      <c r="L365" s="15"/>
      <c r="M365" s="15" t="e">
        <f>+#REF!</f>
        <v>#REF!</v>
      </c>
      <c r="N365" s="15" t="e">
        <f>+#REF!</f>
        <v>#REF!</v>
      </c>
      <c r="O365" s="18"/>
    </row>
    <row r="366" spans="1:15" s="26" customFormat="1" ht="45" hidden="1" customHeight="1" x14ac:dyDescent="0.2">
      <c r="A366" s="29">
        <v>43899</v>
      </c>
      <c r="B366" s="29">
        <v>43899</v>
      </c>
      <c r="C366" s="38">
        <v>1664</v>
      </c>
      <c r="D366" s="28" t="s">
        <v>196</v>
      </c>
      <c r="E366" s="28" t="str">
        <f>IFERROR(VLOOKUP($D366,'2. Provider Details'!$A:$H,2,FALSE),"Select Supplier")</f>
        <v>4 Lonsdale Road
London 
NW6 6RD</v>
      </c>
      <c r="F366" s="31">
        <f>IFERROR(VLOOKUP($D366,'2. Provider Details'!$A:$H,6,FALSE),"Select Supplier")</f>
        <v>223617075</v>
      </c>
      <c r="G366" s="27" t="e">
        <f>+#REF!</f>
        <v>#REF!</v>
      </c>
      <c r="H366" s="31"/>
      <c r="I366" s="31"/>
      <c r="J366" s="31" t="str">
        <f>IFERROR(VLOOKUP($D366,'2. Provider Details'!$A:$H,7,FALSE),"Select Supplier")</f>
        <v>Yes</v>
      </c>
      <c r="K366" s="41">
        <v>2</v>
      </c>
      <c r="L366" s="29">
        <v>43899</v>
      </c>
      <c r="M366" s="29" t="e">
        <f>+#REF!</f>
        <v>#REF!</v>
      </c>
      <c r="N366" s="29" t="e">
        <f>+#REF!</f>
        <v>#REF!</v>
      </c>
      <c r="O366" s="39" t="s">
        <v>12</v>
      </c>
    </row>
    <row r="367" spans="1:15" s="26" customFormat="1" ht="45" hidden="1" customHeight="1" x14ac:dyDescent="0.2">
      <c r="A367" s="60">
        <v>43903</v>
      </c>
      <c r="B367" s="60">
        <v>43906</v>
      </c>
      <c r="C367" s="61">
        <v>2496</v>
      </c>
      <c r="D367" s="57" t="s">
        <v>196</v>
      </c>
      <c r="E367" s="57" t="str">
        <f>IFERROR(VLOOKUP($D367,'2. Provider Details'!$A:$H,2,FALSE),"Select Supplier")</f>
        <v>4 Lonsdale Road
London 
NW6 6RD</v>
      </c>
      <c r="F367" s="58">
        <f>IFERROR(VLOOKUP($D367,'2. Provider Details'!$A:$H,6,FALSE),"Select Supplier")</f>
        <v>223617075</v>
      </c>
      <c r="G367" s="66" t="e">
        <f>+#REF!</f>
        <v>#REF!</v>
      </c>
      <c r="H367" s="58"/>
      <c r="I367" s="58"/>
      <c r="J367" s="58" t="str">
        <f>IFERROR(VLOOKUP($D367,'2. Provider Details'!$A:$H,7,FALSE),"Select Supplier")</f>
        <v>Yes</v>
      </c>
      <c r="K367" s="67">
        <v>1</v>
      </c>
      <c r="L367" s="60">
        <v>43906</v>
      </c>
      <c r="M367" s="60" t="e">
        <f>+#REF!</f>
        <v>#REF!</v>
      </c>
      <c r="N367" s="60" t="e">
        <f>+#REF!</f>
        <v>#REF!</v>
      </c>
      <c r="O367" s="24" t="s">
        <v>115</v>
      </c>
    </row>
    <row r="368" spans="1:15" s="26" customFormat="1" ht="15" hidden="1" customHeight="1" x14ac:dyDescent="0.2">
      <c r="A368" s="15"/>
      <c r="B368" s="15"/>
      <c r="C368" s="46"/>
      <c r="D368" s="14"/>
      <c r="E368" s="14" t="str">
        <f>IFERROR(VLOOKUP($D368,'2. Provider Details'!$A:$H,2,FALSE),"Select Supplier")</f>
        <v>Select Supplier</v>
      </c>
      <c r="F368" s="17" t="str">
        <f>IFERROR(VLOOKUP($D368,'2. Provider Details'!$A:$H,6,FALSE),"Select Supplier")</f>
        <v>Select Supplier</v>
      </c>
      <c r="G368" s="12" t="e">
        <f>+#REF!</f>
        <v>#REF!</v>
      </c>
      <c r="H368" s="17"/>
      <c r="I368" s="17"/>
      <c r="J368" s="17" t="str">
        <f>IFERROR(VLOOKUP($D368,'2. Provider Details'!$A:$H,7,FALSE),"Select Supplier")</f>
        <v>Select Supplier</v>
      </c>
      <c r="K368" s="47"/>
      <c r="L368" s="15"/>
      <c r="M368" s="15" t="e">
        <f>+#REF!</f>
        <v>#REF!</v>
      </c>
      <c r="N368" s="15" t="e">
        <f>+#REF!</f>
        <v>#REF!</v>
      </c>
      <c r="O368" s="18"/>
    </row>
    <row r="369" spans="1:16" s="26" customFormat="1" ht="60" hidden="1" customHeight="1" x14ac:dyDescent="0.2">
      <c r="A369" s="60">
        <v>43920</v>
      </c>
      <c r="B369" s="60">
        <v>43920</v>
      </c>
      <c r="C369" s="61">
        <v>4800</v>
      </c>
      <c r="D369" s="57" t="s">
        <v>80</v>
      </c>
      <c r="E369" s="57" t="str">
        <f>IFERROR(VLOOKUP($D369,'2. Provider Details'!$A:$H,2,FALSE),"Select Supplier")</f>
        <v>11 Ferndell Close 
Cannock 
Staffs 
WS11 1HR</v>
      </c>
      <c r="F369" s="58" t="str">
        <f>IFERROR(VLOOKUP($D369,'2. Provider Details'!$A:$H,6,FALSE),"Select Supplier")</f>
        <v>N/A</v>
      </c>
      <c r="G369" s="66" t="e">
        <f>+#REF!</f>
        <v>#REF!</v>
      </c>
      <c r="H369" s="58"/>
      <c r="I369" s="58"/>
      <c r="J369" s="58" t="str">
        <f>IFERROR(VLOOKUP($D369,'2. Provider Details'!$A:$H,7,FALSE),"Select Supplier")</f>
        <v>Yes</v>
      </c>
      <c r="K369" s="67">
        <v>4</v>
      </c>
      <c r="L369" s="60">
        <v>43920</v>
      </c>
      <c r="M369" s="60" t="e">
        <f>+#REF!</f>
        <v>#REF!</v>
      </c>
      <c r="N369" s="60" t="e">
        <f>+#REF!</f>
        <v>#REF!</v>
      </c>
      <c r="O369" s="24" t="s">
        <v>115</v>
      </c>
    </row>
    <row r="370" spans="1:16" s="26" customFormat="1" ht="15" hidden="1" customHeight="1" x14ac:dyDescent="0.2">
      <c r="A370" s="15"/>
      <c r="B370" s="15"/>
      <c r="C370" s="46"/>
      <c r="D370" s="14"/>
      <c r="E370" s="14" t="str">
        <f>IFERROR(VLOOKUP($D370,'2. Provider Details'!$A:$H,2,FALSE),"Select Supplier")</f>
        <v>Select Supplier</v>
      </c>
      <c r="F370" s="17" t="str">
        <f>IFERROR(VLOOKUP($D370,'2. Provider Details'!$A:$H,6,FALSE),"Select Supplier")</f>
        <v>Select Supplier</v>
      </c>
      <c r="G370" s="12" t="e">
        <f>+#REF!</f>
        <v>#REF!</v>
      </c>
      <c r="H370" s="17"/>
      <c r="I370" s="17"/>
      <c r="J370" s="17" t="str">
        <f>IFERROR(VLOOKUP($D370,'2. Provider Details'!$A:$H,7,FALSE),"Select Supplier")</f>
        <v>Select Supplier</v>
      </c>
      <c r="K370" s="47"/>
      <c r="L370" s="15"/>
      <c r="M370" s="15" t="e">
        <f>+#REF!</f>
        <v>#REF!</v>
      </c>
      <c r="N370" s="15" t="e">
        <f>+#REF!</f>
        <v>#REF!</v>
      </c>
      <c r="O370" s="18"/>
    </row>
    <row r="371" spans="1:16" s="26" customFormat="1" ht="45" hidden="1" customHeight="1" x14ac:dyDescent="0.2">
      <c r="A371" s="60">
        <v>43917</v>
      </c>
      <c r="B371" s="60">
        <v>43917</v>
      </c>
      <c r="C371" s="61">
        <v>1908</v>
      </c>
      <c r="D371" s="57" t="s">
        <v>196</v>
      </c>
      <c r="E371" s="57" t="str">
        <f>IFERROR(VLOOKUP($D371,'2. Provider Details'!$A:$H,2,FALSE),"Select Supplier")</f>
        <v>4 Lonsdale Road
London 
NW6 6RD</v>
      </c>
      <c r="F371" s="58">
        <f>IFERROR(VLOOKUP($D371,'2. Provider Details'!$A:$H,6,FALSE),"Select Supplier")</f>
        <v>223617075</v>
      </c>
      <c r="G371" s="66" t="e">
        <f>+#REF!</f>
        <v>#REF!</v>
      </c>
      <c r="H371" s="58"/>
      <c r="I371" s="58"/>
      <c r="J371" s="58" t="str">
        <f>IFERROR(VLOOKUP($D371,'2. Provider Details'!$A:$H,7,FALSE),"Select Supplier")</f>
        <v>Yes</v>
      </c>
      <c r="K371" s="67">
        <v>2</v>
      </c>
      <c r="L371" s="60">
        <v>43917</v>
      </c>
      <c r="M371" s="60" t="e">
        <f>+#REF!</f>
        <v>#REF!</v>
      </c>
      <c r="N371" s="60" t="e">
        <f>+#REF!</f>
        <v>#REF!</v>
      </c>
      <c r="O371" s="53" t="s">
        <v>12</v>
      </c>
    </row>
    <row r="372" spans="1:16" s="26" customFormat="1" ht="90" hidden="1" customHeight="1" x14ac:dyDescent="0.2">
      <c r="A372" s="29">
        <v>43928</v>
      </c>
      <c r="B372" s="29">
        <v>43928</v>
      </c>
      <c r="C372" s="73">
        <v>3540</v>
      </c>
      <c r="D372" s="28" t="s">
        <v>90</v>
      </c>
      <c r="E372" s="28" t="str">
        <f>IFERROR(VLOOKUP($D372,'2. Provider Details'!$A:$H,2,FALSE),"Select Supplier")</f>
        <v>Dean Row Court  
Summerfields Village Centre 
Dean Row Road  
Wilmslow 
SK9 2TB</v>
      </c>
      <c r="F372" s="31">
        <f>IFERROR(VLOOKUP($D372,'2. Provider Details'!$A:$H,6,FALSE),"Select Supplier")</f>
        <v>235030744</v>
      </c>
      <c r="G372" s="27" t="e">
        <f>+#REF!</f>
        <v>#REF!</v>
      </c>
      <c r="H372" s="31"/>
      <c r="I372" s="31"/>
      <c r="J372" s="31" t="str">
        <f>IFERROR(VLOOKUP($D372,'2. Provider Details'!$A:$H,7,FALSE),"Select Supplier")</f>
        <v>Yes</v>
      </c>
      <c r="K372" s="41">
        <v>2</v>
      </c>
      <c r="L372" s="29">
        <v>43928</v>
      </c>
      <c r="M372" s="29" t="e">
        <f>+#REF!</f>
        <v>#REF!</v>
      </c>
      <c r="N372" s="29" t="e">
        <f>+#REF!</f>
        <v>#REF!</v>
      </c>
      <c r="O372" s="53" t="s">
        <v>115</v>
      </c>
    </row>
    <row r="373" spans="1:16" s="26" customFormat="1" ht="60" hidden="1" customHeight="1" x14ac:dyDescent="0.2">
      <c r="A373" s="60"/>
      <c r="B373" s="60"/>
      <c r="C373" s="61">
        <v>6000</v>
      </c>
      <c r="D373" s="57" t="s">
        <v>186</v>
      </c>
      <c r="E373" s="57" t="str">
        <f>IFERROR(VLOOKUP($D373,'2. Provider Details'!$A:$H,2,FALSE),"Select Supplier")</f>
        <v>99 Trent Valley Road
Lichfield
WS13 6EZ</v>
      </c>
      <c r="F373" s="58" t="str">
        <f>IFERROR(VLOOKUP($D373,'2. Provider Details'!$A:$H,6,FALSE),"Select Supplier")</f>
        <v>N/A</v>
      </c>
      <c r="G373" s="66" t="e">
        <f>+#REF!</f>
        <v>#REF!</v>
      </c>
      <c r="H373" s="58"/>
      <c r="I373" s="58"/>
      <c r="J373" s="58" t="str">
        <f>IFERROR(VLOOKUP($D373,'2. Provider Details'!$A:$H,7,FALSE),"Select Supplier")</f>
        <v>Yes</v>
      </c>
      <c r="K373" s="67">
        <v>3</v>
      </c>
      <c r="L373" s="60">
        <v>43920</v>
      </c>
      <c r="M373" s="60" t="e">
        <f>+#REF!</f>
        <v>#REF!</v>
      </c>
      <c r="N373" s="60" t="e">
        <f>+#REF!</f>
        <v>#REF!</v>
      </c>
      <c r="O373" s="39" t="s">
        <v>12</v>
      </c>
    </row>
    <row r="374" spans="1:16" s="26" customFormat="1" ht="15" hidden="1" customHeight="1" x14ac:dyDescent="0.2">
      <c r="A374" s="15"/>
      <c r="B374" s="15"/>
      <c r="C374" s="46"/>
      <c r="D374" s="14"/>
      <c r="E374" s="14" t="str">
        <f>IFERROR(VLOOKUP($D374,'2. Provider Details'!$A:$H,2,FALSE),"Select Supplier")</f>
        <v>Select Supplier</v>
      </c>
      <c r="F374" s="17" t="str">
        <f>IFERROR(VLOOKUP($D374,'2. Provider Details'!$A:$H,6,FALSE),"Select Supplier")</f>
        <v>Select Supplier</v>
      </c>
      <c r="G374" s="12" t="e">
        <f>+#REF!</f>
        <v>#REF!</v>
      </c>
      <c r="H374" s="17"/>
      <c r="I374" s="17"/>
      <c r="J374" s="17" t="str">
        <f>IFERROR(VLOOKUP($D374,'2. Provider Details'!$A:$H,7,FALSE),"Select Supplier")</f>
        <v>Select Supplier</v>
      </c>
      <c r="K374" s="47"/>
      <c r="L374" s="15"/>
      <c r="M374" s="15" t="e">
        <f>+#REF!</f>
        <v>#REF!</v>
      </c>
      <c r="N374" s="15" t="e">
        <f>+#REF!</f>
        <v>#REF!</v>
      </c>
      <c r="O374" s="18"/>
      <c r="P374" s="100"/>
    </row>
    <row r="375" spans="1:16" s="26" customFormat="1" ht="15" hidden="1" customHeight="1" x14ac:dyDescent="0.2">
      <c r="A375" s="79"/>
      <c r="B375" s="79"/>
      <c r="C375" s="80"/>
      <c r="D375" s="77"/>
      <c r="E375" s="77" t="str">
        <f>IFERROR(VLOOKUP($D375,'2. Provider Details'!$A:$H,2,FALSE),"Select Supplier")</f>
        <v>Select Supplier</v>
      </c>
      <c r="F375" s="81" t="str">
        <f>IFERROR(VLOOKUP($D375,'2. Provider Details'!$A:$H,6,FALSE),"Select Supplier")</f>
        <v>Select Supplier</v>
      </c>
      <c r="G375" s="78" t="e">
        <f>+#REF!</f>
        <v>#REF!</v>
      </c>
      <c r="H375" s="81"/>
      <c r="I375" s="81"/>
      <c r="J375" s="81" t="str">
        <f>IFERROR(VLOOKUP($D375,'2. Provider Details'!$A:$H,7,FALSE),"Select Supplier")</f>
        <v>Select Supplier</v>
      </c>
      <c r="K375" s="82">
        <v>1</v>
      </c>
      <c r="L375" s="79"/>
      <c r="M375" s="79" t="e">
        <f>+#REF!</f>
        <v>#REF!</v>
      </c>
      <c r="N375" s="79" t="e">
        <f>+#REF!</f>
        <v>#REF!</v>
      </c>
      <c r="O375" s="74" t="s">
        <v>44</v>
      </c>
    </row>
    <row r="376" spans="1:16" s="26" customFormat="1" ht="60" hidden="1" customHeight="1" x14ac:dyDescent="0.2">
      <c r="A376" s="60">
        <v>43957</v>
      </c>
      <c r="B376" s="60">
        <v>43957</v>
      </c>
      <c r="C376" s="61">
        <v>4500</v>
      </c>
      <c r="D376" s="57" t="s">
        <v>80</v>
      </c>
      <c r="E376" s="57" t="str">
        <f>IFERROR(VLOOKUP($D376,'2. Provider Details'!$A:$H,2,FALSE),"Select Supplier")</f>
        <v>11 Ferndell Close 
Cannock 
Staffs 
WS11 1HR</v>
      </c>
      <c r="F376" s="58" t="str">
        <f>IFERROR(VLOOKUP($D376,'2. Provider Details'!$A:$H,6,FALSE),"Select Supplier")</f>
        <v>N/A</v>
      </c>
      <c r="G376" s="66" t="e">
        <f>+#REF!</f>
        <v>#REF!</v>
      </c>
      <c r="H376" s="58"/>
      <c r="I376" s="58"/>
      <c r="J376" s="58" t="str">
        <f>IFERROR(VLOOKUP($D376,'2. Provider Details'!$A:$H,7,FALSE),"Select Supplier")</f>
        <v>Yes</v>
      </c>
      <c r="K376" s="67">
        <v>3</v>
      </c>
      <c r="L376" s="60">
        <v>43957</v>
      </c>
      <c r="M376" s="60" t="e">
        <f>+#REF!</f>
        <v>#REF!</v>
      </c>
      <c r="N376" s="60" t="e">
        <f>+#REF!</f>
        <v>#REF!</v>
      </c>
      <c r="O376" s="53" t="s">
        <v>115</v>
      </c>
    </row>
    <row r="377" spans="1:16" s="26" customFormat="1" ht="45" hidden="1" customHeight="1" x14ac:dyDescent="0.2">
      <c r="A377" s="29">
        <v>43929</v>
      </c>
      <c r="B377" s="29">
        <v>43929</v>
      </c>
      <c r="C377" s="38">
        <v>800</v>
      </c>
      <c r="D377" s="28" t="s">
        <v>196</v>
      </c>
      <c r="E377" s="28" t="str">
        <f>IFERROR(VLOOKUP($D377,'2. Provider Details'!$A:$H,2,FALSE),"Select Supplier")</f>
        <v>4 Lonsdale Road
London 
NW6 6RD</v>
      </c>
      <c r="F377" s="31">
        <f>IFERROR(VLOOKUP($D377,'2. Provider Details'!$A:$H,6,FALSE),"Select Supplier")</f>
        <v>223617075</v>
      </c>
      <c r="G377" s="27" t="e">
        <f>+#REF!</f>
        <v>#REF!</v>
      </c>
      <c r="H377" s="31"/>
      <c r="I377" s="31"/>
      <c r="J377" s="31" t="str">
        <f>IFERROR(VLOOKUP($D377,'2. Provider Details'!$A:$H,7,FALSE),"Select Supplier")</f>
        <v>Yes</v>
      </c>
      <c r="K377" s="34" t="s">
        <v>197</v>
      </c>
      <c r="L377" s="29">
        <v>43929</v>
      </c>
      <c r="M377" s="29" t="e">
        <f>+#REF!</f>
        <v>#REF!</v>
      </c>
      <c r="N377" s="29" t="e">
        <f>+#REF!</f>
        <v>#REF!</v>
      </c>
      <c r="O377" s="53" t="s">
        <v>115</v>
      </c>
    </row>
    <row r="378" spans="1:16" s="26" customFormat="1" ht="60" hidden="1" customHeight="1" x14ac:dyDescent="0.2">
      <c r="A378" s="60">
        <v>43969</v>
      </c>
      <c r="B378" s="60">
        <v>43969</v>
      </c>
      <c r="C378" s="61">
        <v>1600</v>
      </c>
      <c r="D378" s="57" t="s">
        <v>80</v>
      </c>
      <c r="E378" s="57" t="str">
        <f>IFERROR(VLOOKUP($D378,'2. Provider Details'!$A:$H,2,FALSE),"Select Supplier")</f>
        <v>11 Ferndell Close 
Cannock 
Staffs 
WS11 1HR</v>
      </c>
      <c r="F378" s="58" t="str">
        <f>IFERROR(VLOOKUP($D378,'2. Provider Details'!$A:$H,6,FALSE),"Select Supplier")</f>
        <v>N/A</v>
      </c>
      <c r="G378" s="66" t="e">
        <f>+#REF!</f>
        <v>#REF!</v>
      </c>
      <c r="H378" s="58"/>
      <c r="I378" s="58"/>
      <c r="J378" s="58" t="str">
        <f>IFERROR(VLOOKUP($D378,'2. Provider Details'!$A:$H,7,FALSE),"Select Supplier")</f>
        <v>Yes</v>
      </c>
      <c r="K378" s="54" t="s">
        <v>197</v>
      </c>
      <c r="L378" s="60">
        <v>43969</v>
      </c>
      <c r="M378" s="60" t="e">
        <f>+#REF!</f>
        <v>#REF!</v>
      </c>
      <c r="N378" s="60" t="e">
        <f>+#REF!</f>
        <v>#REF!</v>
      </c>
      <c r="O378" s="53" t="s">
        <v>12</v>
      </c>
    </row>
    <row r="379" spans="1:16" s="26" customFormat="1" ht="60" hidden="1" customHeight="1" x14ac:dyDescent="0.2">
      <c r="A379" s="29">
        <v>43935</v>
      </c>
      <c r="B379" s="29">
        <v>43935</v>
      </c>
      <c r="C379" s="38">
        <v>2360</v>
      </c>
      <c r="D379" s="28" t="s">
        <v>80</v>
      </c>
      <c r="E379" s="28" t="str">
        <f>IFERROR(VLOOKUP($D379,'2. Provider Details'!$A:$H,2,FALSE),"Select Supplier")</f>
        <v>11 Ferndell Close 
Cannock 
Staffs 
WS11 1HR</v>
      </c>
      <c r="F379" s="31" t="str">
        <f>IFERROR(VLOOKUP($D379,'2. Provider Details'!$A:$H,6,FALSE),"Select Supplier")</f>
        <v>N/A</v>
      </c>
      <c r="G379" s="27" t="e">
        <f>+#REF!</f>
        <v>#REF!</v>
      </c>
      <c r="H379" s="31"/>
      <c r="I379" s="31"/>
      <c r="J379" s="31" t="str">
        <f>IFERROR(VLOOKUP($D379,'2. Provider Details'!$A:$H,7,FALSE),"Select Supplier")</f>
        <v>Yes</v>
      </c>
      <c r="K379" s="34" t="s">
        <v>197</v>
      </c>
      <c r="L379" s="29">
        <v>43935</v>
      </c>
      <c r="M379" s="29" t="e">
        <f>+#REF!</f>
        <v>#REF!</v>
      </c>
      <c r="N379" s="29" t="e">
        <f>+#REF!</f>
        <v>#REF!</v>
      </c>
      <c r="O379" s="53" t="s">
        <v>115</v>
      </c>
    </row>
    <row r="380" spans="1:16" s="26" customFormat="1" ht="45" hidden="1" customHeight="1" x14ac:dyDescent="0.2">
      <c r="A380" s="29">
        <v>43955</v>
      </c>
      <c r="B380" s="37">
        <v>43955</v>
      </c>
      <c r="C380" s="73">
        <v>2500</v>
      </c>
      <c r="D380" s="28" t="s">
        <v>196</v>
      </c>
      <c r="E380" s="28" t="str">
        <f>IFERROR(VLOOKUP($D380,'2. Provider Details'!$A:$H,2,FALSE),"Select Supplier")</f>
        <v>4 Lonsdale Road
London 
NW6 6RD</v>
      </c>
      <c r="F380" s="31">
        <f>IFERROR(VLOOKUP($D380,'2. Provider Details'!$A:$H,6,FALSE),"Select Supplier")</f>
        <v>223617075</v>
      </c>
      <c r="G380" s="27" t="e">
        <f>+#REF!</f>
        <v>#REF!</v>
      </c>
      <c r="H380" s="31"/>
      <c r="I380" s="31"/>
      <c r="J380" s="31" t="str">
        <f>IFERROR(VLOOKUP($D380,'2. Provider Details'!$A:$H,7,FALSE),"Select Supplier")</f>
        <v>Yes</v>
      </c>
      <c r="K380" s="34" t="s">
        <v>197</v>
      </c>
      <c r="L380" s="29">
        <v>43951</v>
      </c>
      <c r="M380" s="29" t="e">
        <f>+#REF!</f>
        <v>#REF!</v>
      </c>
      <c r="N380" s="29" t="e">
        <f>+#REF!</f>
        <v>#REF!</v>
      </c>
      <c r="O380" s="53" t="s">
        <v>12</v>
      </c>
    </row>
    <row r="381" spans="1:16" s="26" customFormat="1" ht="60" hidden="1" customHeight="1" x14ac:dyDescent="0.2">
      <c r="A381" s="60">
        <v>43957</v>
      </c>
      <c r="B381" s="60">
        <v>43957</v>
      </c>
      <c r="C381" s="61">
        <v>2250</v>
      </c>
      <c r="D381" s="57" t="s">
        <v>132</v>
      </c>
      <c r="E381" s="57" t="str">
        <f>IFERROR(VLOOKUP($D381,'2. Provider Details'!$A:$H,2,FALSE),"Select Supplier")</f>
        <v>1 Greenvale Close  
Burton on Trent  
Staffordshire  
DE15 9HJ</v>
      </c>
      <c r="F381" s="58" t="str">
        <f>IFERROR(VLOOKUP($D381,'2. Provider Details'!$A:$H,6,FALSE),"Select Supplier")</f>
        <v>N/A</v>
      </c>
      <c r="G381" s="66" t="e">
        <f>+#REF!</f>
        <v>#REF!</v>
      </c>
      <c r="H381" s="58"/>
      <c r="I381" s="58"/>
      <c r="J381" s="58" t="str">
        <f>IFERROR(VLOOKUP($D381,'2. Provider Details'!$A:$H,7,FALSE),"Select Supplier")</f>
        <v>Yes</v>
      </c>
      <c r="K381" s="54" t="s">
        <v>197</v>
      </c>
      <c r="L381" s="60">
        <v>43957</v>
      </c>
      <c r="M381" s="60" t="e">
        <f>+#REF!</f>
        <v>#REF!</v>
      </c>
      <c r="N381" s="60" t="e">
        <f>+#REF!</f>
        <v>#REF!</v>
      </c>
      <c r="O381" s="53" t="s">
        <v>12</v>
      </c>
    </row>
    <row r="382" spans="1:16" s="26" customFormat="1" ht="15" hidden="1" customHeight="1" x14ac:dyDescent="0.2">
      <c r="A382" s="79"/>
      <c r="B382" s="79"/>
      <c r="C382" s="80"/>
      <c r="D382" s="77"/>
      <c r="E382" s="77" t="str">
        <f>IFERROR(VLOOKUP($D382,'2. Provider Details'!$A:$H,2,FALSE),"Select Supplier")</f>
        <v>Select Supplier</v>
      </c>
      <c r="F382" s="81" t="str">
        <f>IFERROR(VLOOKUP($D382,'2. Provider Details'!$A:$H,6,FALSE),"Select Supplier")</f>
        <v>Select Supplier</v>
      </c>
      <c r="G382" s="78" t="e">
        <f>+#REF!</f>
        <v>#REF!</v>
      </c>
      <c r="H382" s="81"/>
      <c r="I382" s="81"/>
      <c r="J382" s="81" t="str">
        <f>IFERROR(VLOOKUP($D382,'2. Provider Details'!$A:$H,7,FALSE),"Select Supplier")</f>
        <v>Select Supplier</v>
      </c>
      <c r="K382" s="82"/>
      <c r="L382" s="79"/>
      <c r="M382" s="79" t="e">
        <f>+#REF!</f>
        <v>#REF!</v>
      </c>
      <c r="N382" s="79" t="e">
        <f>+#REF!</f>
        <v>#REF!</v>
      </c>
      <c r="O382" s="74" t="s">
        <v>44</v>
      </c>
    </row>
    <row r="383" spans="1:16" s="26" customFormat="1" ht="15" hidden="1" customHeight="1" x14ac:dyDescent="0.2">
      <c r="A383" s="79"/>
      <c r="B383" s="79"/>
      <c r="C383" s="80"/>
      <c r="D383" s="77"/>
      <c r="E383" s="77" t="str">
        <f>IFERROR(VLOOKUP($D383,'2. Provider Details'!$A:$H,2,FALSE),"Select Supplier")</f>
        <v>Select Supplier</v>
      </c>
      <c r="F383" s="81" t="str">
        <f>IFERROR(VLOOKUP($D383,'2. Provider Details'!$A:$H,6,FALSE),"Select Supplier")</f>
        <v>Select Supplier</v>
      </c>
      <c r="G383" s="78" t="e">
        <f>+#REF!</f>
        <v>#REF!</v>
      </c>
      <c r="H383" s="81"/>
      <c r="I383" s="81"/>
      <c r="J383" s="81" t="str">
        <f>IFERROR(VLOOKUP($D383,'2. Provider Details'!$A:$H,7,FALSE),"Select Supplier")</f>
        <v>Select Supplier</v>
      </c>
      <c r="K383" s="82"/>
      <c r="L383" s="79"/>
      <c r="M383" s="79" t="e">
        <f>+#REF!</f>
        <v>#REF!</v>
      </c>
      <c r="N383" s="79" t="e">
        <f>+#REF!</f>
        <v>#REF!</v>
      </c>
      <c r="O383" s="74" t="s">
        <v>44</v>
      </c>
    </row>
    <row r="384" spans="1:16" s="36" customFormat="1" ht="15" hidden="1" customHeight="1" x14ac:dyDescent="0.2">
      <c r="A384" s="15"/>
      <c r="B384" s="15"/>
      <c r="C384" s="46"/>
      <c r="D384" s="14"/>
      <c r="E384" s="14" t="str">
        <f>IFERROR(VLOOKUP($D384,'2. Provider Details'!$A:$H,2,FALSE),"Select Supplier")</f>
        <v>Select Supplier</v>
      </c>
      <c r="F384" s="17" t="str">
        <f>IFERROR(VLOOKUP($D384,'2. Provider Details'!$A:$H,6,FALSE),"Select Supplier")</f>
        <v>Select Supplier</v>
      </c>
      <c r="G384" s="12" t="e">
        <f>+#REF!</f>
        <v>#REF!</v>
      </c>
      <c r="H384" s="17"/>
      <c r="I384" s="17"/>
      <c r="J384" s="17" t="str">
        <f>IFERROR(VLOOKUP($D384,'2. Provider Details'!$A:$H,7,FALSE),"Select Supplier")</f>
        <v>Select Supplier</v>
      </c>
      <c r="K384" s="47"/>
      <c r="L384" s="15"/>
      <c r="M384" s="15" t="e">
        <f>+#REF!</f>
        <v>#REF!</v>
      </c>
      <c r="N384" s="15" t="e">
        <f>+#REF!</f>
        <v>#REF!</v>
      </c>
      <c r="O384" s="74" t="s">
        <v>44</v>
      </c>
    </row>
    <row r="385" spans="1:15" s="36" customFormat="1" ht="15" hidden="1" customHeight="1" x14ac:dyDescent="0.2">
      <c r="A385" s="15"/>
      <c r="B385" s="15"/>
      <c r="C385" s="46"/>
      <c r="D385" s="14"/>
      <c r="E385" s="14" t="str">
        <f>IFERROR(VLOOKUP($D385,'2. Provider Details'!$A:$H,2,FALSE),"Select Supplier")</f>
        <v>Select Supplier</v>
      </c>
      <c r="F385" s="17" t="str">
        <f>IFERROR(VLOOKUP($D385,'2. Provider Details'!$A:$H,6,FALSE),"Select Supplier")</f>
        <v>Select Supplier</v>
      </c>
      <c r="G385" s="12" t="e">
        <f>+#REF!</f>
        <v>#REF!</v>
      </c>
      <c r="H385" s="17"/>
      <c r="I385" s="17"/>
      <c r="J385" s="17" t="str">
        <f>IFERROR(VLOOKUP($D385,'2. Provider Details'!$A:$H,7,FALSE),"Select Supplier")</f>
        <v>Select Supplier</v>
      </c>
      <c r="K385" s="47"/>
      <c r="L385" s="15"/>
      <c r="M385" s="15" t="e">
        <f>+#REF!</f>
        <v>#REF!</v>
      </c>
      <c r="N385" s="15" t="e">
        <f>+#REF!</f>
        <v>#REF!</v>
      </c>
      <c r="O385" s="74" t="s">
        <v>44</v>
      </c>
    </row>
    <row r="386" spans="1:15" s="26" customFormat="1" ht="15" hidden="1" customHeight="1" x14ac:dyDescent="0.2">
      <c r="A386" s="79"/>
      <c r="B386" s="79"/>
      <c r="C386" s="80"/>
      <c r="D386" s="77"/>
      <c r="E386" s="77" t="str">
        <f>IFERROR(VLOOKUP($D386,'2. Provider Details'!$A:$H,2,FALSE),"Select Supplier")</f>
        <v>Select Supplier</v>
      </c>
      <c r="F386" s="81" t="str">
        <f>IFERROR(VLOOKUP($D386,'2. Provider Details'!$A:$H,6,FALSE),"Select Supplier")</f>
        <v>Select Supplier</v>
      </c>
      <c r="G386" s="78" t="e">
        <f>+#REF!</f>
        <v>#REF!</v>
      </c>
      <c r="H386" s="81"/>
      <c r="I386" s="81"/>
      <c r="J386" s="81" t="str">
        <f>IFERROR(VLOOKUP($D386,'2. Provider Details'!$A:$H,7,FALSE),"Select Supplier")</f>
        <v>Select Supplier</v>
      </c>
      <c r="K386" s="82"/>
      <c r="L386" s="79"/>
      <c r="M386" s="79" t="e">
        <f>+#REF!</f>
        <v>#REF!</v>
      </c>
      <c r="N386" s="79" t="e">
        <f>+#REF!</f>
        <v>#REF!</v>
      </c>
      <c r="O386" s="74" t="s">
        <v>44</v>
      </c>
    </row>
    <row r="387" spans="1:15" s="26" customFormat="1" ht="45" hidden="1" customHeight="1" x14ac:dyDescent="0.2">
      <c r="A387" s="60">
        <v>44054</v>
      </c>
      <c r="B387" s="60">
        <v>44054</v>
      </c>
      <c r="C387" s="61">
        <v>1900</v>
      </c>
      <c r="D387" s="57" t="s">
        <v>196</v>
      </c>
      <c r="E387" s="57" t="str">
        <f>IFERROR(VLOOKUP($D387,'2. Provider Details'!$A:$H,2,FALSE),"Select Supplier")</f>
        <v>4 Lonsdale Road
London 
NW6 6RD</v>
      </c>
      <c r="F387" s="58">
        <f>IFERROR(VLOOKUP($D387,'2. Provider Details'!$A:$H,6,FALSE),"Select Supplier")</f>
        <v>223617075</v>
      </c>
      <c r="G387" s="66" t="e">
        <f>+#REF!</f>
        <v>#REF!</v>
      </c>
      <c r="H387" s="58"/>
      <c r="I387" s="58"/>
      <c r="J387" s="58" t="str">
        <f>IFERROR(VLOOKUP($D387,'2. Provider Details'!$A:$H,7,FALSE),"Select Supplier")</f>
        <v>Yes</v>
      </c>
      <c r="K387" s="54">
        <v>2</v>
      </c>
      <c r="L387" s="60">
        <v>44054</v>
      </c>
      <c r="M387" s="60" t="e">
        <f>+#REF!</f>
        <v>#REF!</v>
      </c>
      <c r="N387" s="60" t="e">
        <f>+#REF!</f>
        <v>#REF!</v>
      </c>
      <c r="O387" s="53" t="s">
        <v>115</v>
      </c>
    </row>
    <row r="388" spans="1:15" s="26" customFormat="1" ht="45" hidden="1" customHeight="1" x14ac:dyDescent="0.2">
      <c r="A388" s="60">
        <v>44049</v>
      </c>
      <c r="B388" s="60">
        <v>44049</v>
      </c>
      <c r="C388" s="61">
        <v>4300</v>
      </c>
      <c r="D388" s="57" t="s">
        <v>196</v>
      </c>
      <c r="E388" s="57" t="str">
        <f>IFERROR(VLOOKUP($D388,'2. Provider Details'!$A:$H,2,FALSE),"Select Supplier")</f>
        <v>4 Lonsdale Road
London 
NW6 6RD</v>
      </c>
      <c r="F388" s="58">
        <f>IFERROR(VLOOKUP($D388,'2. Provider Details'!$A:$H,6,FALSE),"Select Supplier")</f>
        <v>223617075</v>
      </c>
      <c r="G388" s="66" t="e">
        <f>+#REF!</f>
        <v>#REF!</v>
      </c>
      <c r="H388" s="58"/>
      <c r="I388" s="58"/>
      <c r="J388" s="58" t="str">
        <f>IFERROR(VLOOKUP($D388,'2. Provider Details'!$A:$H,7,FALSE),"Select Supplier")</f>
        <v>Yes</v>
      </c>
      <c r="K388" s="67">
        <v>2</v>
      </c>
      <c r="L388" s="60">
        <v>44049</v>
      </c>
      <c r="M388" s="60" t="e">
        <f>+#REF!</f>
        <v>#REF!</v>
      </c>
      <c r="N388" s="60" t="e">
        <f>+#REF!</f>
        <v>#REF!</v>
      </c>
      <c r="O388" s="53" t="s">
        <v>12</v>
      </c>
    </row>
    <row r="389" spans="1:15" s="76" customFormat="1" ht="60" hidden="1" customHeight="1" x14ac:dyDescent="0.2">
      <c r="A389" s="60">
        <v>44022</v>
      </c>
      <c r="B389" s="60">
        <v>44022</v>
      </c>
      <c r="C389" s="61">
        <f>600*48</f>
        <v>28800</v>
      </c>
      <c r="D389" s="57" t="s">
        <v>80</v>
      </c>
      <c r="E389" s="57" t="str">
        <f>IFERROR(VLOOKUP($D389,'2. Provider Details'!$A:$H,2,FALSE),"Select Supplier")</f>
        <v>11 Ferndell Close 
Cannock 
Staffs 
WS11 1HR</v>
      </c>
      <c r="F389" s="58" t="str">
        <f>IFERROR(VLOOKUP($D389,'2. Provider Details'!$A:$H,6,FALSE),"Select Supplier")</f>
        <v>N/A</v>
      </c>
      <c r="G389" s="66" t="e">
        <f>+#REF!</f>
        <v>#REF!</v>
      </c>
      <c r="H389" s="58"/>
      <c r="I389" s="58"/>
      <c r="J389" s="58" t="str">
        <f>IFERROR(VLOOKUP($D389,'2. Provider Details'!$A:$H,7,FALSE),"Select Supplier")</f>
        <v>Yes</v>
      </c>
      <c r="K389" s="67">
        <v>3</v>
      </c>
      <c r="L389" s="60">
        <v>44022</v>
      </c>
      <c r="M389" s="60" t="e">
        <f>+#REF!</f>
        <v>#REF!</v>
      </c>
      <c r="N389" s="60" t="e">
        <f>+#REF!</f>
        <v>#REF!</v>
      </c>
      <c r="O389" s="75" t="s">
        <v>44</v>
      </c>
    </row>
    <row r="390" spans="1:15" s="76" customFormat="1" ht="60" hidden="1" customHeight="1" x14ac:dyDescent="0.2">
      <c r="A390" s="60">
        <v>44022</v>
      </c>
      <c r="B390" s="60">
        <v>44022</v>
      </c>
      <c r="C390" s="61">
        <f>800*50</f>
        <v>40000</v>
      </c>
      <c r="D390" s="57" t="s">
        <v>80</v>
      </c>
      <c r="E390" s="57" t="str">
        <f>IFERROR(VLOOKUP($D390,'2. Provider Details'!$A:$H,2,FALSE),"Select Supplier")</f>
        <v>11 Ferndell Close 
Cannock 
Staffs 
WS11 1HR</v>
      </c>
      <c r="F390" s="58" t="str">
        <f>IFERROR(VLOOKUP($D390,'2. Provider Details'!$A:$H,6,FALSE),"Select Supplier")</f>
        <v>N/A</v>
      </c>
      <c r="G390" s="66" t="e">
        <f>+#REF!</f>
        <v>#REF!</v>
      </c>
      <c r="H390" s="58"/>
      <c r="I390" s="58"/>
      <c r="J390" s="58" t="str">
        <f>IFERROR(VLOOKUP($D390,'2. Provider Details'!$A:$H,7,FALSE),"Select Supplier")</f>
        <v>Yes</v>
      </c>
      <c r="K390" s="67">
        <v>4</v>
      </c>
      <c r="L390" s="60">
        <v>44022</v>
      </c>
      <c r="M390" s="60" t="e">
        <f>+#REF!</f>
        <v>#REF!</v>
      </c>
      <c r="N390" s="60" t="e">
        <f>+#REF!</f>
        <v>#REF!</v>
      </c>
      <c r="O390" s="75" t="s">
        <v>44</v>
      </c>
    </row>
    <row r="391" spans="1:15" s="26" customFormat="1" ht="90" hidden="1" customHeight="1" x14ac:dyDescent="0.2">
      <c r="A391" s="60">
        <v>44071</v>
      </c>
      <c r="B391" s="60">
        <v>44075</v>
      </c>
      <c r="C391" s="61">
        <v>50100</v>
      </c>
      <c r="D391" s="57" t="s">
        <v>90</v>
      </c>
      <c r="E391" s="57" t="str">
        <f>IFERROR(VLOOKUP($D391,'2. Provider Details'!$A:$H,2,FALSE),"Select Supplier")</f>
        <v>Dean Row Court  
Summerfields Village Centre 
Dean Row Road  
Wilmslow 
SK9 2TB</v>
      </c>
      <c r="F391" s="58">
        <f>IFERROR(VLOOKUP($D391,'2. Provider Details'!$A:$H,6,FALSE),"Select Supplier")</f>
        <v>235030744</v>
      </c>
      <c r="G391" s="66" t="e">
        <f>+#REF!</f>
        <v>#REF!</v>
      </c>
      <c r="H391" s="58"/>
      <c r="I391" s="58"/>
      <c r="J391" s="58" t="str">
        <f>IFERROR(VLOOKUP($D391,'2. Provider Details'!$A:$H,7,FALSE),"Select Supplier")</f>
        <v>Yes</v>
      </c>
      <c r="K391" s="54" t="s">
        <v>197</v>
      </c>
      <c r="L391" s="60">
        <v>44075</v>
      </c>
      <c r="M391" s="60" t="e">
        <f>+#REF!</f>
        <v>#REF!</v>
      </c>
      <c r="N391" s="60" t="e">
        <f>+#REF!</f>
        <v>#REF!</v>
      </c>
      <c r="O391" s="53" t="s">
        <v>12</v>
      </c>
    </row>
    <row r="392" spans="1:15" s="26" customFormat="1" ht="45" hidden="1" customHeight="1" x14ac:dyDescent="0.2">
      <c r="A392" s="60">
        <v>44062</v>
      </c>
      <c r="B392" s="60">
        <v>44062</v>
      </c>
      <c r="C392" s="61">
        <v>4500</v>
      </c>
      <c r="D392" s="57" t="s">
        <v>196</v>
      </c>
      <c r="E392" s="57" t="str">
        <f>IFERROR(VLOOKUP($D392,'2. Provider Details'!$A:$H,2,FALSE),"Select Supplier")</f>
        <v>4 Lonsdale Road
London 
NW6 6RD</v>
      </c>
      <c r="F392" s="58">
        <f>IFERROR(VLOOKUP($D392,'2. Provider Details'!$A:$H,6,FALSE),"Select Supplier")</f>
        <v>223617075</v>
      </c>
      <c r="G392" s="66" t="e">
        <f>+#REF!</f>
        <v>#REF!</v>
      </c>
      <c r="H392" s="58"/>
      <c r="I392" s="58"/>
      <c r="J392" s="58" t="str">
        <f>IFERROR(VLOOKUP($D392,'2. Provider Details'!$A:$H,7,FALSE),"Select Supplier")</f>
        <v>Yes</v>
      </c>
      <c r="K392" s="67">
        <v>3</v>
      </c>
      <c r="L392" s="60">
        <v>44062</v>
      </c>
      <c r="M392" s="60" t="e">
        <f>+#REF!</f>
        <v>#REF!</v>
      </c>
      <c r="N392" s="60" t="e">
        <f>+#REF!</f>
        <v>#REF!</v>
      </c>
      <c r="O392" s="53" t="s">
        <v>12</v>
      </c>
    </row>
    <row r="393" spans="1:15" s="26" customFormat="1" ht="45" hidden="1" customHeight="1" x14ac:dyDescent="0.2">
      <c r="A393" s="60">
        <v>44069</v>
      </c>
      <c r="B393" s="60">
        <v>44069</v>
      </c>
      <c r="C393" s="61">
        <v>4500</v>
      </c>
      <c r="D393" s="57" t="s">
        <v>196</v>
      </c>
      <c r="E393" s="57" t="str">
        <f>IFERROR(VLOOKUP($D393,'2. Provider Details'!$A:$H,2,FALSE),"Select Supplier")</f>
        <v>4 Lonsdale Road
London 
NW6 6RD</v>
      </c>
      <c r="F393" s="58">
        <f>IFERROR(VLOOKUP($D393,'2. Provider Details'!$A:$H,6,FALSE),"Select Supplier")</f>
        <v>223617075</v>
      </c>
      <c r="G393" s="66" t="e">
        <f>+#REF!</f>
        <v>#REF!</v>
      </c>
      <c r="H393" s="58"/>
      <c r="I393" s="58"/>
      <c r="J393" s="58" t="str">
        <f>IFERROR(VLOOKUP($D393,'2. Provider Details'!$A:$H,7,FALSE),"Select Supplier")</f>
        <v>Yes</v>
      </c>
      <c r="K393" s="67">
        <v>1</v>
      </c>
      <c r="L393" s="60">
        <v>44069</v>
      </c>
      <c r="M393" s="60" t="e">
        <f>+#REF!</f>
        <v>#REF!</v>
      </c>
      <c r="N393" s="60" t="e">
        <f>+#REF!</f>
        <v>#REF!</v>
      </c>
      <c r="O393" s="53" t="s">
        <v>12</v>
      </c>
    </row>
    <row r="394" spans="1:15" s="26" customFormat="1" ht="45" hidden="1" customHeight="1" x14ac:dyDescent="0.2">
      <c r="A394" s="60">
        <v>44069</v>
      </c>
      <c r="B394" s="60">
        <v>44069</v>
      </c>
      <c r="C394" s="61">
        <v>3000</v>
      </c>
      <c r="D394" s="57" t="s">
        <v>196</v>
      </c>
      <c r="E394" s="57" t="str">
        <f>IFERROR(VLOOKUP($D394,'2. Provider Details'!$A:$H,2,FALSE),"Select Supplier")</f>
        <v>4 Lonsdale Road
London 
NW6 6RD</v>
      </c>
      <c r="F394" s="58">
        <f>IFERROR(VLOOKUP($D394,'2. Provider Details'!$A:$H,6,FALSE),"Select Supplier")</f>
        <v>223617075</v>
      </c>
      <c r="G394" s="66" t="e">
        <f>+#REF!</f>
        <v>#REF!</v>
      </c>
      <c r="H394" s="58"/>
      <c r="I394" s="58"/>
      <c r="J394" s="58" t="str">
        <f>IFERROR(VLOOKUP($D394,'2. Provider Details'!$A:$H,7,FALSE),"Select Supplier")</f>
        <v>Yes</v>
      </c>
      <c r="K394" s="67">
        <v>1</v>
      </c>
      <c r="L394" s="60">
        <v>44069</v>
      </c>
      <c r="M394" s="60" t="e">
        <f>+#REF!</f>
        <v>#REF!</v>
      </c>
      <c r="N394" s="60" t="e">
        <f>+#REF!</f>
        <v>#REF!</v>
      </c>
      <c r="O394" s="53" t="s">
        <v>12</v>
      </c>
    </row>
    <row r="395" spans="1:15" s="26" customFormat="1" ht="75" hidden="1" customHeight="1" x14ac:dyDescent="0.2">
      <c r="A395" s="60">
        <v>44071</v>
      </c>
      <c r="B395" s="60">
        <v>44076</v>
      </c>
      <c r="C395" s="61">
        <v>35000</v>
      </c>
      <c r="D395" s="57" t="s">
        <v>159</v>
      </c>
      <c r="E395" s="57" t="str">
        <f>IFERROR(VLOOKUP($D395,'2. Provider Details'!$A:$H,2,FALSE),"Select Supplier")</f>
        <v>Pirelli Stadium
Princess Way
Burton on Trent
Staffordshire
DE13 0AR</v>
      </c>
      <c r="F395" s="58">
        <f>IFERROR(VLOOKUP($D395,'2. Provider Details'!$A:$H,6,FALSE),"Select Supplier")</f>
        <v>217283061</v>
      </c>
      <c r="G395" s="66" t="e">
        <f>+#REF!</f>
        <v>#REF!</v>
      </c>
      <c r="H395" s="58"/>
      <c r="I395" s="58"/>
      <c r="J395" s="58" t="str">
        <f>IFERROR(VLOOKUP($D395,'2. Provider Details'!$A:$H,7,FALSE),"Select Supplier")</f>
        <v>Yes</v>
      </c>
      <c r="K395" s="54" t="s">
        <v>197</v>
      </c>
      <c r="L395" s="60">
        <v>44076</v>
      </c>
      <c r="M395" s="60">
        <v>44076</v>
      </c>
      <c r="N395" s="60">
        <v>44398</v>
      </c>
      <c r="O395" s="53" t="s">
        <v>44</v>
      </c>
    </row>
    <row r="396" spans="1:15" s="26" customFormat="1" ht="45" hidden="1" customHeight="1" x14ac:dyDescent="0.2">
      <c r="A396" s="60">
        <v>44069</v>
      </c>
      <c r="B396" s="60">
        <v>44069</v>
      </c>
      <c r="C396" s="61">
        <v>7300</v>
      </c>
      <c r="D396" s="57" t="s">
        <v>196</v>
      </c>
      <c r="E396" s="57" t="str">
        <f>IFERROR(VLOOKUP($D396,'2. Provider Details'!$A:$H,2,FALSE),"Select Supplier")</f>
        <v>4 Lonsdale Road
London 
NW6 6RD</v>
      </c>
      <c r="F396" s="58">
        <f>IFERROR(VLOOKUP($D396,'2. Provider Details'!$A:$H,6,FALSE),"Select Supplier")</f>
        <v>223617075</v>
      </c>
      <c r="G396" s="66" t="e">
        <f>+#REF!</f>
        <v>#REF!</v>
      </c>
      <c r="H396" s="58"/>
      <c r="I396" s="58"/>
      <c r="J396" s="58" t="str">
        <f>IFERROR(VLOOKUP($D396,'2. Provider Details'!$A:$H,7,FALSE),"Select Supplier")</f>
        <v>Yes</v>
      </c>
      <c r="K396" s="67">
        <v>2</v>
      </c>
      <c r="L396" s="60">
        <v>44069</v>
      </c>
      <c r="M396" s="60" t="e">
        <f>+#REF!</f>
        <v>#REF!</v>
      </c>
      <c r="N396" s="60">
        <v>44183</v>
      </c>
      <c r="O396" s="53" t="s">
        <v>12</v>
      </c>
    </row>
    <row r="397" spans="1:15" s="26" customFormat="1" ht="45" hidden="1" customHeight="1" x14ac:dyDescent="0.2">
      <c r="A397" s="60">
        <v>44071</v>
      </c>
      <c r="B397" s="60">
        <v>44071</v>
      </c>
      <c r="C397" s="61">
        <v>5200</v>
      </c>
      <c r="D397" s="57" t="s">
        <v>196</v>
      </c>
      <c r="E397" s="57" t="str">
        <f>IFERROR(VLOOKUP($D397,'2. Provider Details'!$A:$H,2,FALSE),"Select Supplier")</f>
        <v>4 Lonsdale Road
London 
NW6 6RD</v>
      </c>
      <c r="F397" s="58">
        <f>IFERROR(VLOOKUP($D397,'2. Provider Details'!$A:$H,6,FALSE),"Select Supplier")</f>
        <v>223617075</v>
      </c>
      <c r="G397" s="66" t="e">
        <f>+#REF!</f>
        <v>#REF!</v>
      </c>
      <c r="H397" s="58"/>
      <c r="I397" s="58"/>
      <c r="J397" s="58" t="str">
        <f>IFERROR(VLOOKUP($D397,'2. Provider Details'!$A:$H,7,FALSE),"Select Supplier")</f>
        <v>Yes</v>
      </c>
      <c r="K397" s="67">
        <v>2</v>
      </c>
      <c r="L397" s="60">
        <v>44071</v>
      </c>
      <c r="M397" s="60" t="e">
        <f>+#REF!</f>
        <v>#REF!</v>
      </c>
      <c r="N397" s="60" t="e">
        <f>+#REF!</f>
        <v>#REF!</v>
      </c>
      <c r="O397" s="53" t="s">
        <v>12</v>
      </c>
    </row>
    <row r="398" spans="1:15" s="26" customFormat="1" ht="15" hidden="1" customHeight="1" x14ac:dyDescent="0.2">
      <c r="A398" s="79"/>
      <c r="B398" s="79"/>
      <c r="C398" s="80"/>
      <c r="D398" s="77"/>
      <c r="E398" s="77" t="str">
        <f>IFERROR(VLOOKUP($D398,'2. Provider Details'!$A:$H,2,FALSE),"Select Supplier")</f>
        <v>Select Supplier</v>
      </c>
      <c r="F398" s="81" t="str">
        <f>IFERROR(VLOOKUP($D398,'2. Provider Details'!$A:$H,6,FALSE),"Select Supplier")</f>
        <v>Select Supplier</v>
      </c>
      <c r="G398" s="78" t="e">
        <f>+#REF!</f>
        <v>#REF!</v>
      </c>
      <c r="H398" s="81"/>
      <c r="I398" s="81"/>
      <c r="J398" s="81" t="str">
        <f>IFERROR(VLOOKUP($D398,'2. Provider Details'!$A:$H,7,FALSE),"Select Supplier")</f>
        <v>Select Supplier</v>
      </c>
      <c r="K398" s="82"/>
      <c r="L398" s="79"/>
      <c r="M398" s="79" t="e">
        <f>+#REF!</f>
        <v>#REF!</v>
      </c>
      <c r="N398" s="79" t="e">
        <f>+#REF!</f>
        <v>#REF!</v>
      </c>
      <c r="O398" s="74" t="s">
        <v>44</v>
      </c>
    </row>
    <row r="399" spans="1:15" s="26" customFormat="1" ht="75" hidden="1" customHeight="1" x14ac:dyDescent="0.2">
      <c r="A399" s="60">
        <v>44068</v>
      </c>
      <c r="B399" s="60">
        <v>44076</v>
      </c>
      <c r="C399" s="61">
        <v>7800</v>
      </c>
      <c r="D399" s="57" t="s">
        <v>199</v>
      </c>
      <c r="E399" s="57" t="str">
        <f>IFERROR(VLOOKUP($D399,'2. Provider Details'!$A:$H,2,FALSE),"Select Supplier")</f>
        <v>27 &amp; 28 Whitebridge Estate
Stone 
Staffs  
ST15 8LQ</v>
      </c>
      <c r="F399" s="58" t="str">
        <f>IFERROR(VLOOKUP($D399,'2. Provider Details'!$A:$H,6,FALSE),"Select Supplier")</f>
        <v>N/A</v>
      </c>
      <c r="G399" s="66" t="e">
        <f>+#REF!</f>
        <v>#REF!</v>
      </c>
      <c r="H399" s="58"/>
      <c r="I399" s="58"/>
      <c r="J399" s="58" t="str">
        <f>IFERROR(VLOOKUP($D399,'2. Provider Details'!$A:$H,7,FALSE),"Select Supplier")</f>
        <v>Yes</v>
      </c>
      <c r="K399" s="54" t="s">
        <v>197</v>
      </c>
      <c r="L399" s="60">
        <v>44068</v>
      </c>
      <c r="M399" s="60" t="e">
        <f>+#REF!</f>
        <v>#REF!</v>
      </c>
      <c r="N399" s="60" t="e">
        <f>+#REF!</f>
        <v>#REF!</v>
      </c>
      <c r="O399" s="53" t="s">
        <v>12</v>
      </c>
    </row>
    <row r="400" spans="1:15" s="26" customFormat="1" ht="45" hidden="1" customHeight="1" x14ac:dyDescent="0.2">
      <c r="A400" s="60">
        <v>44090</v>
      </c>
      <c r="B400" s="60">
        <v>44090</v>
      </c>
      <c r="C400" s="61">
        <v>7200</v>
      </c>
      <c r="D400" s="57" t="s">
        <v>196</v>
      </c>
      <c r="E400" s="57" t="str">
        <f>IFERROR(VLOOKUP($D400,'2. Provider Details'!$A:$H,2,FALSE),"Select Supplier")</f>
        <v>4 Lonsdale Road
London 
NW6 6RD</v>
      </c>
      <c r="F400" s="58">
        <f>IFERROR(VLOOKUP($D400,'2. Provider Details'!$A:$H,6,FALSE),"Select Supplier")</f>
        <v>223617075</v>
      </c>
      <c r="G400" s="66" t="e">
        <f>+#REF!</f>
        <v>#REF!</v>
      </c>
      <c r="H400" s="58"/>
      <c r="I400" s="58"/>
      <c r="J400" s="58" t="str">
        <f>IFERROR(VLOOKUP($D400,'2. Provider Details'!$A:$H,7,FALSE),"Select Supplier")</f>
        <v>Yes</v>
      </c>
      <c r="K400" s="67">
        <v>1</v>
      </c>
      <c r="L400" s="60">
        <v>44090</v>
      </c>
      <c r="M400" s="60" t="e">
        <f>+#REF!</f>
        <v>#REF!</v>
      </c>
      <c r="N400" s="60" t="e">
        <f>+#REF!</f>
        <v>#REF!</v>
      </c>
      <c r="O400" s="53" t="s">
        <v>12</v>
      </c>
    </row>
    <row r="401" spans="1:15" s="26" customFormat="1" ht="90" hidden="1" customHeight="1" x14ac:dyDescent="0.2">
      <c r="A401" s="29">
        <v>44085</v>
      </c>
      <c r="B401" s="29">
        <v>44085</v>
      </c>
      <c r="C401" s="38">
        <v>7800</v>
      </c>
      <c r="D401" s="28" t="s">
        <v>90</v>
      </c>
      <c r="E401" s="28" t="str">
        <f>IFERROR(VLOOKUP($D401,'2. Provider Details'!$A:$H,2,FALSE),"Select Supplier")</f>
        <v>Dean Row Court  
Summerfields Village Centre 
Dean Row Road  
Wilmslow 
SK9 2TB</v>
      </c>
      <c r="F401" s="31">
        <f>IFERROR(VLOOKUP($D401,'2. Provider Details'!$A:$H,6,FALSE),"Select Supplier")</f>
        <v>235030744</v>
      </c>
      <c r="G401" s="27" t="e">
        <f>+#REF!</f>
        <v>#REF!</v>
      </c>
      <c r="H401" s="31"/>
      <c r="I401" s="31"/>
      <c r="J401" s="31" t="str">
        <f>IFERROR(VLOOKUP($D401,'2. Provider Details'!$A:$H,7,FALSE),"Select Supplier")</f>
        <v>Yes</v>
      </c>
      <c r="K401" s="41">
        <v>1</v>
      </c>
      <c r="L401" s="29">
        <v>44085</v>
      </c>
      <c r="M401" s="29" t="e">
        <f>+#REF!</f>
        <v>#REF!</v>
      </c>
      <c r="N401" s="29" t="e">
        <f>+#REF!</f>
        <v>#REF!</v>
      </c>
      <c r="O401" s="53" t="s">
        <v>12</v>
      </c>
    </row>
    <row r="402" spans="1:15" s="26" customFormat="1" ht="45" hidden="1" customHeight="1" x14ac:dyDescent="0.2">
      <c r="A402" s="29">
        <v>44085</v>
      </c>
      <c r="B402" s="29">
        <v>44088</v>
      </c>
      <c r="C402" s="38">
        <v>6300</v>
      </c>
      <c r="D402" s="28" t="s">
        <v>196</v>
      </c>
      <c r="E402" s="28" t="str">
        <f>IFERROR(VLOOKUP($D402,'2. Provider Details'!$A:$H,2,FALSE),"Select Supplier")</f>
        <v>4 Lonsdale Road
London 
NW6 6RD</v>
      </c>
      <c r="F402" s="31">
        <f>IFERROR(VLOOKUP($D402,'2. Provider Details'!$A:$H,6,FALSE),"Select Supplier")</f>
        <v>223617075</v>
      </c>
      <c r="G402" s="27" t="e">
        <f>+#REF!</f>
        <v>#REF!</v>
      </c>
      <c r="H402" s="31"/>
      <c r="I402" s="31"/>
      <c r="J402" s="31" t="str">
        <f>IFERROR(VLOOKUP($D402,'2. Provider Details'!$A:$H,7,FALSE),"Select Supplier")</f>
        <v>Yes</v>
      </c>
      <c r="K402" s="41">
        <v>2</v>
      </c>
      <c r="L402" s="29">
        <v>44088</v>
      </c>
      <c r="M402" s="29" t="e">
        <f>+#REF!</f>
        <v>#REF!</v>
      </c>
      <c r="N402" s="29" t="e">
        <f>+#REF!</f>
        <v>#REF!</v>
      </c>
      <c r="O402" s="53" t="s">
        <v>12</v>
      </c>
    </row>
    <row r="403" spans="1:15" s="25" customFormat="1" ht="45" hidden="1" customHeight="1" x14ac:dyDescent="0.2">
      <c r="A403" s="29">
        <v>44081</v>
      </c>
      <c r="B403" s="29">
        <v>44081</v>
      </c>
      <c r="C403" s="38">
        <v>3650</v>
      </c>
      <c r="D403" s="28" t="s">
        <v>196</v>
      </c>
      <c r="E403" s="28" t="str">
        <f>IFERROR(VLOOKUP($D403,'2. Provider Details'!$A:$H,2,FALSE),"Select Supplier")</f>
        <v>4 Lonsdale Road
London 
NW6 6RD</v>
      </c>
      <c r="F403" s="31">
        <f>IFERROR(VLOOKUP($D403,'2. Provider Details'!$A:$H,6,FALSE),"Select Supplier")</f>
        <v>223617075</v>
      </c>
      <c r="G403" s="27" t="e">
        <f>+#REF!</f>
        <v>#REF!</v>
      </c>
      <c r="H403" s="31"/>
      <c r="I403" s="31"/>
      <c r="J403" s="31" t="str">
        <f>IFERROR(VLOOKUP($D403,'2. Provider Details'!$A:$H,7,FALSE),"Select Supplier")</f>
        <v>Yes</v>
      </c>
      <c r="K403" s="34" t="s">
        <v>197</v>
      </c>
      <c r="L403" s="29">
        <v>44081</v>
      </c>
      <c r="M403" s="29" t="e">
        <f>+#REF!</f>
        <v>#REF!</v>
      </c>
      <c r="N403" s="29" t="e">
        <f>+#REF!</f>
        <v>#REF!</v>
      </c>
      <c r="O403" s="39" t="s">
        <v>12</v>
      </c>
    </row>
    <row r="404" spans="1:15" s="26" customFormat="1" ht="60" hidden="1" customHeight="1" x14ac:dyDescent="0.2">
      <c r="A404" s="60">
        <v>44085</v>
      </c>
      <c r="B404" s="60">
        <v>44085</v>
      </c>
      <c r="C404" s="61">
        <v>3000</v>
      </c>
      <c r="D404" s="57" t="s">
        <v>80</v>
      </c>
      <c r="E404" s="57" t="str">
        <f>IFERROR(VLOOKUP($D404,'2. Provider Details'!$A:$H,2,FALSE),"Select Supplier")</f>
        <v>11 Ferndell Close 
Cannock 
Staffs 
WS11 1HR</v>
      </c>
      <c r="F404" s="58" t="str">
        <f>IFERROR(VLOOKUP($D404,'2. Provider Details'!$A:$H,6,FALSE),"Select Supplier")</f>
        <v>N/A</v>
      </c>
      <c r="G404" s="66" t="e">
        <f>+#REF!</f>
        <v>#REF!</v>
      </c>
      <c r="H404" s="58"/>
      <c r="I404" s="58"/>
      <c r="J404" s="58" t="str">
        <f>IFERROR(VLOOKUP($D404,'2. Provider Details'!$A:$H,7,FALSE),"Select Supplier")</f>
        <v>Yes</v>
      </c>
      <c r="K404" s="67">
        <v>2</v>
      </c>
      <c r="L404" s="60">
        <v>44085</v>
      </c>
      <c r="M404" s="60" t="e">
        <f>+#REF!</f>
        <v>#REF!</v>
      </c>
      <c r="N404" s="60" t="e">
        <f>+#REF!</f>
        <v>#REF!</v>
      </c>
      <c r="O404" s="53" t="s">
        <v>12</v>
      </c>
    </row>
    <row r="405" spans="1:15" s="26" customFormat="1" ht="60" hidden="1" customHeight="1" x14ac:dyDescent="0.2">
      <c r="A405" s="60">
        <v>44089</v>
      </c>
      <c r="B405" s="60">
        <v>44089</v>
      </c>
      <c r="C405" s="61">
        <v>2700</v>
      </c>
      <c r="D405" s="57" t="s">
        <v>80</v>
      </c>
      <c r="E405" s="57" t="str">
        <f>IFERROR(VLOOKUP($D405,'2. Provider Details'!$A:$H,2,FALSE),"Select Supplier")</f>
        <v>11 Ferndell Close 
Cannock 
Staffs 
WS11 1HR</v>
      </c>
      <c r="F405" s="58" t="str">
        <f>IFERROR(VLOOKUP($D405,'2. Provider Details'!$A:$H,6,FALSE),"Select Supplier")</f>
        <v>N/A</v>
      </c>
      <c r="G405" s="66" t="e">
        <f>+#REF!</f>
        <v>#REF!</v>
      </c>
      <c r="H405" s="58"/>
      <c r="I405" s="58"/>
      <c r="J405" s="58" t="str">
        <f>IFERROR(VLOOKUP($D405,'2. Provider Details'!$A:$H,7,FALSE),"Select Supplier")</f>
        <v>Yes</v>
      </c>
      <c r="K405" s="67">
        <v>2</v>
      </c>
      <c r="L405" s="60">
        <v>44089</v>
      </c>
      <c r="M405" s="60" t="e">
        <f>+#REF!</f>
        <v>#REF!</v>
      </c>
      <c r="N405" s="60" t="e">
        <f>+#REF!</f>
        <v>#REF!</v>
      </c>
      <c r="O405" s="53" t="s">
        <v>12</v>
      </c>
    </row>
    <row r="406" spans="1:15" s="26" customFormat="1" ht="60" hidden="1" customHeight="1" x14ac:dyDescent="0.2">
      <c r="A406" s="60">
        <v>44090</v>
      </c>
      <c r="B406" s="60">
        <v>44090</v>
      </c>
      <c r="C406" s="61">
        <v>2400</v>
      </c>
      <c r="D406" s="57" t="s">
        <v>80</v>
      </c>
      <c r="E406" s="57" t="str">
        <f>IFERROR(VLOOKUP($D406,'2. Provider Details'!$A:$H,2,FALSE),"Select Supplier")</f>
        <v>11 Ferndell Close 
Cannock 
Staffs 
WS11 1HR</v>
      </c>
      <c r="F406" s="58" t="str">
        <f>IFERROR(VLOOKUP($D406,'2. Provider Details'!$A:$H,6,FALSE),"Select Supplier")</f>
        <v>N/A</v>
      </c>
      <c r="G406" s="66" t="e">
        <f>+#REF!</f>
        <v>#REF!</v>
      </c>
      <c r="H406" s="58"/>
      <c r="I406" s="58"/>
      <c r="J406" s="58" t="str">
        <f>IFERROR(VLOOKUP($D406,'2. Provider Details'!$A:$H,7,FALSE),"Select Supplier")</f>
        <v>Yes</v>
      </c>
      <c r="K406" s="67">
        <v>3</v>
      </c>
      <c r="L406" s="60">
        <v>44090</v>
      </c>
      <c r="M406" s="60" t="e">
        <f>+#REF!</f>
        <v>#REF!</v>
      </c>
      <c r="N406" s="60" t="e">
        <f>+#REF!</f>
        <v>#REF!</v>
      </c>
      <c r="O406" s="53" t="s">
        <v>12</v>
      </c>
    </row>
    <row r="407" spans="1:15" s="26" customFormat="1" ht="60" hidden="1" customHeight="1" x14ac:dyDescent="0.2">
      <c r="A407" s="60">
        <v>44091</v>
      </c>
      <c r="B407" s="60">
        <v>44092</v>
      </c>
      <c r="C407" s="61">
        <v>2304</v>
      </c>
      <c r="D407" s="57" t="s">
        <v>80</v>
      </c>
      <c r="E407" s="57" t="str">
        <f>IFERROR(VLOOKUP($D407,'2. Provider Details'!$A:$H,2,FALSE),"Select Supplier")</f>
        <v>11 Ferndell Close 
Cannock 
Staffs 
WS11 1HR</v>
      </c>
      <c r="F407" s="58" t="str">
        <f>IFERROR(VLOOKUP($D407,'2. Provider Details'!$A:$H,6,FALSE),"Select Supplier")</f>
        <v>N/A</v>
      </c>
      <c r="G407" s="66" t="e">
        <f>+#REF!</f>
        <v>#REF!</v>
      </c>
      <c r="H407" s="58"/>
      <c r="I407" s="58"/>
      <c r="J407" s="58" t="str">
        <f>IFERROR(VLOOKUP($D407,'2. Provider Details'!$A:$H,7,FALSE),"Select Supplier")</f>
        <v>Yes</v>
      </c>
      <c r="K407" s="67">
        <v>3</v>
      </c>
      <c r="L407" s="60">
        <v>44092</v>
      </c>
      <c r="M407" s="60" t="e">
        <f>+#REF!</f>
        <v>#REF!</v>
      </c>
      <c r="N407" s="60" t="e">
        <f>+#REF!</f>
        <v>#REF!</v>
      </c>
      <c r="O407" s="53" t="s">
        <v>12</v>
      </c>
    </row>
    <row r="408" spans="1:15" s="26" customFormat="1" ht="45" hidden="1" customHeight="1" x14ac:dyDescent="0.2">
      <c r="A408" s="60">
        <v>44099</v>
      </c>
      <c r="B408" s="60">
        <v>44099</v>
      </c>
      <c r="C408" s="61">
        <v>5500</v>
      </c>
      <c r="D408" s="57" t="s">
        <v>196</v>
      </c>
      <c r="E408" s="57" t="str">
        <f>IFERROR(VLOOKUP($D408,'2. Provider Details'!$A:$H,2,FALSE),"Select Supplier")</f>
        <v>4 Lonsdale Road
London 
NW6 6RD</v>
      </c>
      <c r="F408" s="58">
        <f>IFERROR(VLOOKUP($D408,'2. Provider Details'!$A:$H,6,FALSE),"Select Supplier")</f>
        <v>223617075</v>
      </c>
      <c r="G408" s="66" t="e">
        <f>+#REF!</f>
        <v>#REF!</v>
      </c>
      <c r="H408" s="58"/>
      <c r="I408" s="58"/>
      <c r="J408" s="58" t="str">
        <f>IFERROR(VLOOKUP($D408,'2. Provider Details'!$A:$H,7,FALSE),"Select Supplier")</f>
        <v>Yes</v>
      </c>
      <c r="K408" s="67">
        <v>2</v>
      </c>
      <c r="L408" s="60">
        <v>44102</v>
      </c>
      <c r="M408" s="60" t="e">
        <f>+#REF!</f>
        <v>#REF!</v>
      </c>
      <c r="N408" s="60" t="e">
        <f>+#REF!</f>
        <v>#REF!</v>
      </c>
      <c r="O408" s="53" t="s">
        <v>12</v>
      </c>
    </row>
    <row r="409" spans="1:15" s="26" customFormat="1" ht="60" hidden="1" customHeight="1" x14ac:dyDescent="0.2">
      <c r="A409" s="60">
        <v>44097</v>
      </c>
      <c r="B409" s="60">
        <v>44097</v>
      </c>
      <c r="C409" s="61">
        <v>7480</v>
      </c>
      <c r="D409" s="57" t="s">
        <v>80</v>
      </c>
      <c r="E409" s="57" t="str">
        <f>IFERROR(VLOOKUP($D409,'2. Provider Details'!$A:$H,2,FALSE),"Select Supplier")</f>
        <v>11 Ferndell Close 
Cannock 
Staffs 
WS11 1HR</v>
      </c>
      <c r="F409" s="58" t="str">
        <f>IFERROR(VLOOKUP($D409,'2. Provider Details'!$A:$H,6,FALSE),"Select Supplier")</f>
        <v>N/A</v>
      </c>
      <c r="G409" s="66" t="e">
        <f>+#REF!</f>
        <v>#REF!</v>
      </c>
      <c r="H409" s="58"/>
      <c r="I409" s="58"/>
      <c r="J409" s="58" t="str">
        <f>IFERROR(VLOOKUP($D409,'2. Provider Details'!$A:$H,7,FALSE),"Select Supplier")</f>
        <v>Yes</v>
      </c>
      <c r="K409" s="67">
        <v>4</v>
      </c>
      <c r="L409" s="60">
        <v>44097</v>
      </c>
      <c r="M409" s="60" t="e">
        <f>+#REF!</f>
        <v>#REF!</v>
      </c>
      <c r="N409" s="60" t="e">
        <f>+#REF!</f>
        <v>#REF!</v>
      </c>
      <c r="O409" s="53" t="s">
        <v>12</v>
      </c>
    </row>
    <row r="410" spans="1:15" s="26" customFormat="1" ht="60" hidden="1" customHeight="1" x14ac:dyDescent="0.2">
      <c r="A410" s="60">
        <v>44102</v>
      </c>
      <c r="B410" s="60">
        <v>44103</v>
      </c>
      <c r="C410" s="61">
        <v>2112</v>
      </c>
      <c r="D410" s="57" t="s">
        <v>151</v>
      </c>
      <c r="E410" s="57" t="str">
        <f>IFERROR(VLOOKUP($D410,'2. Provider Details'!$A:$H,2,FALSE),"Select Supplier")</f>
        <v>2 Ashmore Drive 
Gnosall  
Staffordshire 
ST20 0RP</v>
      </c>
      <c r="F410" s="58" t="str">
        <f>IFERROR(VLOOKUP($D410,'2. Provider Details'!$A:$H,6,FALSE),"Select Supplier")</f>
        <v>N/A</v>
      </c>
      <c r="G410" s="66" t="e">
        <f>+#REF!</f>
        <v>#REF!</v>
      </c>
      <c r="H410" s="58"/>
      <c r="I410" s="58"/>
      <c r="J410" s="58" t="str">
        <f>IFERROR(VLOOKUP($D410,'2. Provider Details'!$A:$H,7,FALSE),"Select Supplier")</f>
        <v>Yes</v>
      </c>
      <c r="K410" s="67">
        <v>6</v>
      </c>
      <c r="L410" s="60">
        <v>44103</v>
      </c>
      <c r="M410" s="60" t="e">
        <f>+#REF!</f>
        <v>#REF!</v>
      </c>
      <c r="N410" s="60" t="e">
        <f>+#REF!</f>
        <v>#REF!</v>
      </c>
      <c r="O410" s="53" t="s">
        <v>12</v>
      </c>
    </row>
    <row r="411" spans="1:15" s="26" customFormat="1" ht="90" hidden="1" customHeight="1" x14ac:dyDescent="0.2">
      <c r="A411" s="60">
        <v>44098</v>
      </c>
      <c r="B411" s="60">
        <v>44098</v>
      </c>
      <c r="C411" s="61">
        <v>3300</v>
      </c>
      <c r="D411" s="57" t="s">
        <v>90</v>
      </c>
      <c r="E411" s="57" t="str">
        <f>IFERROR(VLOOKUP($D411,'2. Provider Details'!$A:$H,2,FALSE),"Select Supplier")</f>
        <v>Dean Row Court  
Summerfields Village Centre 
Dean Row Road  
Wilmslow 
SK9 2TB</v>
      </c>
      <c r="F411" s="58">
        <f>IFERROR(VLOOKUP($D411,'2. Provider Details'!$A:$H,6,FALSE),"Select Supplier")</f>
        <v>235030744</v>
      </c>
      <c r="G411" s="66" t="e">
        <f>+#REF!</f>
        <v>#REF!</v>
      </c>
      <c r="H411" s="58"/>
      <c r="I411" s="58"/>
      <c r="J411" s="58" t="str">
        <f>IFERROR(VLOOKUP($D411,'2. Provider Details'!$A:$H,7,FALSE),"Select Supplier")</f>
        <v>Yes</v>
      </c>
      <c r="K411" s="67">
        <v>3</v>
      </c>
      <c r="L411" s="60">
        <v>44098</v>
      </c>
      <c r="M411" s="60" t="e">
        <f>+#REF!</f>
        <v>#REF!</v>
      </c>
      <c r="N411" s="60" t="e">
        <f>+#REF!</f>
        <v>#REF!</v>
      </c>
      <c r="O411" s="53" t="s">
        <v>12</v>
      </c>
    </row>
    <row r="412" spans="1:15" s="26" customFormat="1" ht="45" hidden="1" customHeight="1" x14ac:dyDescent="0.2">
      <c r="A412" s="60">
        <v>44103</v>
      </c>
      <c r="B412" s="60">
        <v>44103</v>
      </c>
      <c r="C412" s="61">
        <v>1500</v>
      </c>
      <c r="D412" s="57" t="s">
        <v>196</v>
      </c>
      <c r="E412" s="57" t="str">
        <f>IFERROR(VLOOKUP($D412,'2. Provider Details'!$A:$H,2,FALSE),"Select Supplier")</f>
        <v>4 Lonsdale Road
London 
NW6 6RD</v>
      </c>
      <c r="F412" s="58">
        <f>IFERROR(VLOOKUP($D412,'2. Provider Details'!$A:$H,6,FALSE),"Select Supplier")</f>
        <v>223617075</v>
      </c>
      <c r="G412" s="66" t="e">
        <f>+#REF!</f>
        <v>#REF!</v>
      </c>
      <c r="H412" s="58"/>
      <c r="I412" s="58"/>
      <c r="J412" s="58" t="str">
        <f>IFERROR(VLOOKUP($D412,'2. Provider Details'!$A:$H,7,FALSE),"Select Supplier")</f>
        <v>Yes</v>
      </c>
      <c r="K412" s="67">
        <v>4</v>
      </c>
      <c r="L412" s="60">
        <v>44103</v>
      </c>
      <c r="M412" s="60" t="e">
        <f>+#REF!</f>
        <v>#REF!</v>
      </c>
      <c r="N412" s="60" t="e">
        <f>+#REF!</f>
        <v>#REF!</v>
      </c>
      <c r="O412" s="53" t="s">
        <v>12</v>
      </c>
    </row>
    <row r="413" spans="1:15" s="26" customFormat="1" ht="60" hidden="1" customHeight="1" x14ac:dyDescent="0.2">
      <c r="A413" s="60">
        <v>44092</v>
      </c>
      <c r="B413" s="60">
        <v>44092</v>
      </c>
      <c r="C413" s="61">
        <v>34560</v>
      </c>
      <c r="D413" s="57" t="s">
        <v>186</v>
      </c>
      <c r="E413" s="57" t="str">
        <f>IFERROR(VLOOKUP($D413,'2. Provider Details'!$A:$H,2,FALSE),"Select Supplier")</f>
        <v>99 Trent Valley Road
Lichfield
WS13 6EZ</v>
      </c>
      <c r="F413" s="58" t="str">
        <f>IFERROR(VLOOKUP($D413,'2. Provider Details'!$A:$H,6,FALSE),"Select Supplier")</f>
        <v>N/A</v>
      </c>
      <c r="G413" s="66" t="e">
        <f>+#REF!</f>
        <v>#REF!</v>
      </c>
      <c r="H413" s="58"/>
      <c r="I413" s="58"/>
      <c r="J413" s="58" t="str">
        <f>IFERROR(VLOOKUP($D413,'2. Provider Details'!$A:$H,7,FALSE),"Select Supplier")</f>
        <v>Yes</v>
      </c>
      <c r="K413" s="67" t="s">
        <v>197</v>
      </c>
      <c r="L413" s="60">
        <v>44092</v>
      </c>
      <c r="M413" s="60" t="e">
        <f>+#REF!</f>
        <v>#REF!</v>
      </c>
      <c r="N413" s="60" t="e">
        <f>+#REF!</f>
        <v>#REF!</v>
      </c>
      <c r="O413" s="53" t="s">
        <v>12</v>
      </c>
    </row>
    <row r="414" spans="1:15" s="26" customFormat="1" ht="45" hidden="1" customHeight="1" x14ac:dyDescent="0.2">
      <c r="A414" s="60">
        <v>44106</v>
      </c>
      <c r="B414" s="60">
        <v>44106</v>
      </c>
      <c r="C414" s="61">
        <v>1500</v>
      </c>
      <c r="D414" s="57" t="s">
        <v>196</v>
      </c>
      <c r="E414" s="57" t="str">
        <f>IFERROR(VLOOKUP($D414,'2. Provider Details'!$A:$H,2,FALSE),"Select Supplier")</f>
        <v>4 Lonsdale Road
London 
NW6 6RD</v>
      </c>
      <c r="F414" s="58">
        <f>IFERROR(VLOOKUP($D414,'2. Provider Details'!$A:$H,6,FALSE),"Select Supplier")</f>
        <v>223617075</v>
      </c>
      <c r="G414" s="66" t="e">
        <f>+#REF!</f>
        <v>#REF!</v>
      </c>
      <c r="H414" s="58"/>
      <c r="I414" s="58"/>
      <c r="J414" s="58" t="str">
        <f>IFERROR(VLOOKUP($D414,'2. Provider Details'!$A:$H,7,FALSE),"Select Supplier")</f>
        <v>Yes</v>
      </c>
      <c r="K414" s="67">
        <v>2</v>
      </c>
      <c r="L414" s="60">
        <v>44106</v>
      </c>
      <c r="M414" s="60" t="e">
        <f>+#REF!</f>
        <v>#REF!</v>
      </c>
      <c r="N414" s="60" t="e">
        <f>+#REF!</f>
        <v>#REF!</v>
      </c>
      <c r="O414" s="53" t="s">
        <v>12</v>
      </c>
    </row>
    <row r="415" spans="1:15" s="26" customFormat="1" ht="90" hidden="1" customHeight="1" x14ac:dyDescent="0.2">
      <c r="A415" s="60">
        <v>44144</v>
      </c>
      <c r="B415" s="60">
        <v>44145</v>
      </c>
      <c r="C415" s="61">
        <v>900</v>
      </c>
      <c r="D415" s="57" t="s">
        <v>90</v>
      </c>
      <c r="E415" s="57" t="str">
        <f>IFERROR(VLOOKUP($D415,'2. Provider Details'!$A:$H,2,FALSE),"Select Supplier")</f>
        <v>Dean Row Court  
Summerfields Village Centre 
Dean Row Road  
Wilmslow 
SK9 2TB</v>
      </c>
      <c r="F415" s="58">
        <f>IFERROR(VLOOKUP($D415,'2. Provider Details'!$A:$H,6,FALSE),"Select Supplier")</f>
        <v>235030744</v>
      </c>
      <c r="G415" s="66" t="e">
        <f>+#REF!</f>
        <v>#REF!</v>
      </c>
      <c r="H415" s="58"/>
      <c r="I415" s="58"/>
      <c r="J415" s="58" t="str">
        <f>IFERROR(VLOOKUP($D415,'2. Provider Details'!$A:$H,7,FALSE),"Select Supplier")</f>
        <v>Yes</v>
      </c>
      <c r="K415" s="67" t="s">
        <v>197</v>
      </c>
      <c r="L415" s="60">
        <v>44145</v>
      </c>
      <c r="M415" s="60" t="e">
        <f>+#REF!</f>
        <v>#REF!</v>
      </c>
      <c r="N415" s="60" t="e">
        <f>+#REF!</f>
        <v>#REF!</v>
      </c>
      <c r="O415" s="53" t="s">
        <v>12</v>
      </c>
    </row>
    <row r="416" spans="1:15" s="26" customFormat="1" ht="90" hidden="1" customHeight="1" x14ac:dyDescent="0.2">
      <c r="A416" s="60">
        <v>44109</v>
      </c>
      <c r="B416" s="60">
        <v>44109</v>
      </c>
      <c r="C416" s="61">
        <v>2940</v>
      </c>
      <c r="D416" s="57" t="s">
        <v>90</v>
      </c>
      <c r="E416" s="57" t="str">
        <f>IFERROR(VLOOKUP($D416,'2. Provider Details'!$A:$H,2,FALSE),"Select Supplier")</f>
        <v>Dean Row Court  
Summerfields Village Centre 
Dean Row Road  
Wilmslow 
SK9 2TB</v>
      </c>
      <c r="F416" s="58">
        <f>IFERROR(VLOOKUP($D416,'2. Provider Details'!$A:$H,6,FALSE),"Select Supplier")</f>
        <v>235030744</v>
      </c>
      <c r="G416" s="66" t="e">
        <f>+#REF!</f>
        <v>#REF!</v>
      </c>
      <c r="H416" s="58"/>
      <c r="I416" s="58"/>
      <c r="J416" s="58" t="str">
        <f>IFERROR(VLOOKUP($D416,'2. Provider Details'!$A:$H,7,FALSE),"Select Supplier")</f>
        <v>Yes</v>
      </c>
      <c r="K416" s="67">
        <v>3</v>
      </c>
      <c r="L416" s="60">
        <v>44109</v>
      </c>
      <c r="M416" s="60" t="e">
        <f>+#REF!</f>
        <v>#REF!</v>
      </c>
      <c r="N416" s="60" t="e">
        <f>+#REF!</f>
        <v>#REF!</v>
      </c>
      <c r="O416" s="53" t="s">
        <v>12</v>
      </c>
    </row>
    <row r="417" spans="1:15" s="26" customFormat="1" ht="45" hidden="1" customHeight="1" x14ac:dyDescent="0.2">
      <c r="A417" s="60">
        <v>44099</v>
      </c>
      <c r="B417" s="60">
        <v>44099</v>
      </c>
      <c r="C417" s="61">
        <v>5225</v>
      </c>
      <c r="D417" s="57" t="s">
        <v>196</v>
      </c>
      <c r="E417" s="57" t="str">
        <f>IFERROR(VLOOKUP($D417,'2. Provider Details'!$A:$H,2,FALSE),"Select Supplier")</f>
        <v>4 Lonsdale Road
London 
NW6 6RD</v>
      </c>
      <c r="F417" s="58">
        <f>IFERROR(VLOOKUP($D417,'2. Provider Details'!$A:$H,6,FALSE),"Select Supplier")</f>
        <v>223617075</v>
      </c>
      <c r="G417" s="66" t="e">
        <f>+#REF!</f>
        <v>#REF!</v>
      </c>
      <c r="H417" s="58"/>
      <c r="I417" s="58"/>
      <c r="J417" s="58" t="str">
        <f>IFERROR(VLOOKUP($D417,'2. Provider Details'!$A:$H,7,FALSE),"Select Supplier")</f>
        <v>Yes</v>
      </c>
      <c r="K417" s="67">
        <v>1</v>
      </c>
      <c r="L417" s="60">
        <v>44102</v>
      </c>
      <c r="M417" s="60" t="e">
        <f>+#REF!</f>
        <v>#REF!</v>
      </c>
      <c r="N417" s="60" t="e">
        <f>+#REF!</f>
        <v>#REF!</v>
      </c>
      <c r="O417" s="53" t="s">
        <v>12</v>
      </c>
    </row>
    <row r="418" spans="1:15" s="26" customFormat="1" ht="45" hidden="1" customHeight="1" x14ac:dyDescent="0.2">
      <c r="A418" s="60">
        <v>44112</v>
      </c>
      <c r="B418" s="60">
        <v>44112</v>
      </c>
      <c r="C418" s="61">
        <v>4500</v>
      </c>
      <c r="D418" s="57" t="s">
        <v>196</v>
      </c>
      <c r="E418" s="57" t="str">
        <f>IFERROR(VLOOKUP($D418,'2. Provider Details'!$A:$H,2,FALSE),"Select Supplier")</f>
        <v>4 Lonsdale Road
London 
NW6 6RD</v>
      </c>
      <c r="F418" s="58">
        <f>IFERROR(VLOOKUP($D418,'2. Provider Details'!$A:$H,6,FALSE),"Select Supplier")</f>
        <v>223617075</v>
      </c>
      <c r="G418" s="66" t="e">
        <f>+#REF!</f>
        <v>#REF!</v>
      </c>
      <c r="H418" s="58"/>
      <c r="I418" s="58"/>
      <c r="J418" s="58" t="str">
        <f>IFERROR(VLOOKUP($D418,'2. Provider Details'!$A:$H,7,FALSE),"Select Supplier")</f>
        <v>Yes</v>
      </c>
      <c r="K418" s="67">
        <v>4</v>
      </c>
      <c r="L418" s="60">
        <v>44112</v>
      </c>
      <c r="M418" s="60" t="e">
        <f>+#REF!</f>
        <v>#REF!</v>
      </c>
      <c r="N418" s="60" t="e">
        <f>+#REF!</f>
        <v>#REF!</v>
      </c>
      <c r="O418" s="53" t="s">
        <v>12</v>
      </c>
    </row>
    <row r="419" spans="1:15" s="26" customFormat="1" ht="123.75" hidden="1" customHeight="1" x14ac:dyDescent="0.2">
      <c r="A419" s="60">
        <v>44112</v>
      </c>
      <c r="B419" s="60">
        <v>44112</v>
      </c>
      <c r="C419" s="61">
        <v>2565</v>
      </c>
      <c r="D419" s="57" t="s">
        <v>196</v>
      </c>
      <c r="E419" s="57" t="str">
        <f>IFERROR(VLOOKUP($D419,'2. Provider Details'!$A:$H,2,FALSE),"Select Supplier")</f>
        <v>4 Lonsdale Road
London 
NW6 6RD</v>
      </c>
      <c r="F419" s="58">
        <f>IFERROR(VLOOKUP($D419,'2. Provider Details'!$A:$H,6,FALSE),"Select Supplier")</f>
        <v>223617075</v>
      </c>
      <c r="G419" s="66" t="e">
        <f>+#REF!</f>
        <v>#REF!</v>
      </c>
      <c r="H419" s="58"/>
      <c r="I419" s="58"/>
      <c r="J419" s="58" t="str">
        <f>IFERROR(VLOOKUP($D419,'2. Provider Details'!$A:$H,7,FALSE),"Select Supplier")</f>
        <v>Yes</v>
      </c>
      <c r="K419" s="67">
        <v>1</v>
      </c>
      <c r="L419" s="60">
        <v>44112</v>
      </c>
      <c r="M419" s="60" t="e">
        <f>+#REF!</f>
        <v>#REF!</v>
      </c>
      <c r="N419" s="60" t="e">
        <f>+#REF!</f>
        <v>#REF!</v>
      </c>
      <c r="O419" s="53" t="s">
        <v>12</v>
      </c>
    </row>
    <row r="420" spans="1:15" s="26" customFormat="1" ht="60" hidden="1" customHeight="1" x14ac:dyDescent="0.2">
      <c r="A420" s="29">
        <v>44112</v>
      </c>
      <c r="B420" s="29">
        <v>44112</v>
      </c>
      <c r="C420" s="38">
        <v>34980</v>
      </c>
      <c r="D420" s="28" t="s">
        <v>80</v>
      </c>
      <c r="E420" s="28" t="str">
        <f>IFERROR(VLOOKUP($D420,'2. Provider Details'!$A:$H,2,FALSE),"Select Supplier")</f>
        <v>11 Ferndell Close 
Cannock 
Staffs 
WS11 1HR</v>
      </c>
      <c r="F420" s="31" t="str">
        <f>IFERROR(VLOOKUP($D420,'2. Provider Details'!$A:$H,6,FALSE),"Select Supplier")</f>
        <v>N/A</v>
      </c>
      <c r="G420" s="27" t="e">
        <f>+#REF!</f>
        <v>#REF!</v>
      </c>
      <c r="H420" s="31"/>
      <c r="I420" s="31"/>
      <c r="J420" s="31" t="str">
        <f>IFERROR(VLOOKUP($D420,'2. Provider Details'!$A:$H,7,FALSE),"Select Supplier")</f>
        <v>Yes</v>
      </c>
      <c r="K420" s="41">
        <v>4</v>
      </c>
      <c r="L420" s="29">
        <v>44112</v>
      </c>
      <c r="M420" s="29" t="e">
        <f>+#REF!</f>
        <v>#REF!</v>
      </c>
      <c r="N420" s="29" t="e">
        <f>+#REF!</f>
        <v>#REF!</v>
      </c>
      <c r="O420" s="53" t="s">
        <v>12</v>
      </c>
    </row>
    <row r="421" spans="1:15" s="26" customFormat="1" ht="45" hidden="1" customHeight="1" x14ac:dyDescent="0.2">
      <c r="A421" s="60">
        <v>44109</v>
      </c>
      <c r="B421" s="60">
        <v>44109</v>
      </c>
      <c r="C421" s="61">
        <v>3600</v>
      </c>
      <c r="D421" s="57" t="s">
        <v>196</v>
      </c>
      <c r="E421" s="57" t="str">
        <f>IFERROR(VLOOKUP($D421,'2. Provider Details'!$A:$H,2,FALSE),"Select Supplier")</f>
        <v>4 Lonsdale Road
London 
NW6 6RD</v>
      </c>
      <c r="F421" s="58">
        <f>IFERROR(VLOOKUP($D421,'2. Provider Details'!$A:$H,6,FALSE),"Select Supplier")</f>
        <v>223617075</v>
      </c>
      <c r="G421" s="66" t="e">
        <f>+#REF!</f>
        <v>#REF!</v>
      </c>
      <c r="H421" s="58"/>
      <c r="I421" s="58"/>
      <c r="J421" s="58" t="str">
        <f>IFERROR(VLOOKUP($D421,'2. Provider Details'!$A:$H,7,FALSE),"Select Supplier")</f>
        <v>Yes</v>
      </c>
      <c r="K421" s="67">
        <v>2</v>
      </c>
      <c r="L421" s="60">
        <v>44109</v>
      </c>
      <c r="M421" s="60" t="e">
        <f>+#REF!</f>
        <v>#REF!</v>
      </c>
      <c r="N421" s="60" t="e">
        <f>+#REF!</f>
        <v>#REF!</v>
      </c>
      <c r="O421" s="53" t="s">
        <v>12</v>
      </c>
    </row>
    <row r="422" spans="1:15" s="26" customFormat="1" ht="90" hidden="1" customHeight="1" x14ac:dyDescent="0.2">
      <c r="A422" s="60">
        <v>44113</v>
      </c>
      <c r="B422" s="60">
        <v>44113</v>
      </c>
      <c r="C422" s="61">
        <v>2610</v>
      </c>
      <c r="D422" s="57" t="s">
        <v>90</v>
      </c>
      <c r="E422" s="57" t="str">
        <f>IFERROR(VLOOKUP($D422,'2. Provider Details'!$A:$H,2,FALSE),"Select Supplier")</f>
        <v>Dean Row Court  
Summerfields Village Centre 
Dean Row Road  
Wilmslow 
SK9 2TB</v>
      </c>
      <c r="F422" s="58">
        <f>IFERROR(VLOOKUP($D422,'2. Provider Details'!$A:$H,6,FALSE),"Select Supplier")</f>
        <v>235030744</v>
      </c>
      <c r="G422" s="66" t="e">
        <f>+#REF!</f>
        <v>#REF!</v>
      </c>
      <c r="H422" s="58"/>
      <c r="I422" s="58"/>
      <c r="J422" s="58" t="str">
        <f>IFERROR(VLOOKUP($D422,'2. Provider Details'!$A:$H,7,FALSE),"Select Supplier")</f>
        <v>Yes</v>
      </c>
      <c r="K422" s="67">
        <v>2</v>
      </c>
      <c r="L422" s="60">
        <v>44113</v>
      </c>
      <c r="M422" s="60" t="e">
        <f>+#REF!</f>
        <v>#REF!</v>
      </c>
      <c r="N422" s="60" t="e">
        <f>+#REF!</f>
        <v>#REF!</v>
      </c>
      <c r="O422" s="53" t="s">
        <v>12</v>
      </c>
    </row>
    <row r="423" spans="1:15" s="26" customFormat="1" ht="60" hidden="1" customHeight="1" x14ac:dyDescent="0.2">
      <c r="A423" s="60">
        <v>44119</v>
      </c>
      <c r="B423" s="60">
        <v>44120</v>
      </c>
      <c r="C423" s="61">
        <v>5472</v>
      </c>
      <c r="D423" s="57" t="s">
        <v>80</v>
      </c>
      <c r="E423" s="57" t="str">
        <f>IFERROR(VLOOKUP($D423,'2. Provider Details'!$A:$H,2,FALSE),"Select Supplier")</f>
        <v>11 Ferndell Close 
Cannock 
Staffs 
WS11 1HR</v>
      </c>
      <c r="F423" s="58" t="str">
        <f>IFERROR(VLOOKUP($D423,'2. Provider Details'!$A:$H,6,FALSE),"Select Supplier")</f>
        <v>N/A</v>
      </c>
      <c r="G423" s="66" t="e">
        <f>+#REF!</f>
        <v>#REF!</v>
      </c>
      <c r="H423" s="58"/>
      <c r="I423" s="58"/>
      <c r="J423" s="58" t="str">
        <f>IFERROR(VLOOKUP($D423,'2. Provider Details'!$A:$H,7,FALSE),"Select Supplier")</f>
        <v>Yes</v>
      </c>
      <c r="K423" s="67">
        <v>5</v>
      </c>
      <c r="L423" s="60">
        <v>44123</v>
      </c>
      <c r="M423" s="60" t="e">
        <f>+#REF!</f>
        <v>#REF!</v>
      </c>
      <c r="N423" s="60" t="e">
        <f>+#REF!</f>
        <v>#REF!</v>
      </c>
      <c r="O423" s="53" t="s">
        <v>12</v>
      </c>
    </row>
    <row r="424" spans="1:15" s="26" customFormat="1" ht="60" hidden="1" customHeight="1" x14ac:dyDescent="0.2">
      <c r="A424" s="60">
        <v>44119</v>
      </c>
      <c r="B424" s="60">
        <v>44123</v>
      </c>
      <c r="C424" s="61">
        <v>3840</v>
      </c>
      <c r="D424" s="57" t="s">
        <v>212</v>
      </c>
      <c r="E424" s="57" t="str">
        <f>IFERROR(VLOOKUP($D424,'2. Provider Details'!$A:$H,2,FALSE),"Select Supplier")</f>
        <v>Carlton House
19 West Street
Epsom
KT18 7RG</v>
      </c>
      <c r="F424" s="58">
        <f>IFERROR(VLOOKUP($D424,'2. Provider Details'!$A:$H,6,FALSE),"Select Supplier")</f>
        <v>0</v>
      </c>
      <c r="G424" s="66" t="e">
        <f>+#REF!</f>
        <v>#REF!</v>
      </c>
      <c r="H424" s="58"/>
      <c r="I424" s="58"/>
      <c r="J424" s="58" t="str">
        <f>IFERROR(VLOOKUP($D424,'2. Provider Details'!$A:$H,7,FALSE),"Select Supplier")</f>
        <v>Yes</v>
      </c>
      <c r="K424" s="67">
        <v>4</v>
      </c>
      <c r="L424" s="60">
        <v>44123</v>
      </c>
      <c r="M424" s="60" t="e">
        <f>+#REF!</f>
        <v>#REF!</v>
      </c>
      <c r="N424" s="60" t="e">
        <f>+#REF!</f>
        <v>#REF!</v>
      </c>
      <c r="O424" s="53" t="s">
        <v>12</v>
      </c>
    </row>
    <row r="425" spans="1:15" s="26" customFormat="1" ht="45" hidden="1" customHeight="1" x14ac:dyDescent="0.2">
      <c r="A425" s="60">
        <v>44124</v>
      </c>
      <c r="B425" s="60">
        <v>44124</v>
      </c>
      <c r="C425" s="61">
        <v>13800</v>
      </c>
      <c r="D425" s="57" t="s">
        <v>196</v>
      </c>
      <c r="E425" s="57" t="str">
        <f>IFERROR(VLOOKUP($D425,'2. Provider Details'!$A:$H,2,FALSE),"Select Supplier")</f>
        <v>4 Lonsdale Road
London 
NW6 6RD</v>
      </c>
      <c r="F425" s="58">
        <f>IFERROR(VLOOKUP($D425,'2. Provider Details'!$A:$H,6,FALSE),"Select Supplier")</f>
        <v>223617075</v>
      </c>
      <c r="G425" s="66" t="e">
        <f>+#REF!</f>
        <v>#REF!</v>
      </c>
      <c r="H425" s="58"/>
      <c r="I425" s="58"/>
      <c r="J425" s="58" t="str">
        <f>IFERROR(VLOOKUP($D425,'2. Provider Details'!$A:$H,7,FALSE),"Select Supplier")</f>
        <v>Yes</v>
      </c>
      <c r="K425" s="67">
        <v>1</v>
      </c>
      <c r="L425" s="60">
        <v>44124</v>
      </c>
      <c r="M425" s="60" t="e">
        <f>+#REF!</f>
        <v>#REF!</v>
      </c>
      <c r="N425" s="60" t="e">
        <f>+#REF!</f>
        <v>#REF!</v>
      </c>
      <c r="O425" s="53" t="s">
        <v>44</v>
      </c>
    </row>
    <row r="426" spans="1:15" s="26" customFormat="1" ht="15" hidden="1" customHeight="1" x14ac:dyDescent="0.2">
      <c r="A426" s="79"/>
      <c r="B426" s="79"/>
      <c r="C426" s="80"/>
      <c r="D426" s="77"/>
      <c r="E426" s="77" t="str">
        <f>IFERROR(VLOOKUP($D426,'2. Provider Details'!$A:$H,2,FALSE),"Select Supplier")</f>
        <v>Select Supplier</v>
      </c>
      <c r="F426" s="81" t="str">
        <f>IFERROR(VLOOKUP($D426,'2. Provider Details'!$A:$H,6,FALSE),"Select Supplier")</f>
        <v>Select Supplier</v>
      </c>
      <c r="G426" s="78" t="e">
        <f>+#REF!</f>
        <v>#REF!</v>
      </c>
      <c r="H426" s="81"/>
      <c r="I426" s="81"/>
      <c r="J426" s="81" t="str">
        <f>IFERROR(VLOOKUP($D426,'2. Provider Details'!$A:$H,7,FALSE),"Select Supplier")</f>
        <v>Select Supplier</v>
      </c>
      <c r="K426" s="82"/>
      <c r="L426" s="79"/>
      <c r="M426" s="79" t="e">
        <f>+#REF!</f>
        <v>#REF!</v>
      </c>
      <c r="N426" s="79" t="e">
        <f>+#REF!</f>
        <v>#REF!</v>
      </c>
      <c r="O426" s="74" t="s">
        <v>44</v>
      </c>
    </row>
    <row r="427" spans="1:15" s="26" customFormat="1" ht="45" hidden="1" customHeight="1" x14ac:dyDescent="0.2">
      <c r="A427" s="60">
        <v>44124</v>
      </c>
      <c r="B427" s="60">
        <v>44124</v>
      </c>
      <c r="C427" s="61">
        <v>2800</v>
      </c>
      <c r="D427" s="57" t="s">
        <v>196</v>
      </c>
      <c r="E427" s="57" t="str">
        <f>IFERROR(VLOOKUP($D427,'2. Provider Details'!$A:$H,2,FALSE),"Select Supplier")</f>
        <v>4 Lonsdale Road
London 
NW6 6RD</v>
      </c>
      <c r="F427" s="58">
        <f>IFERROR(VLOOKUP($D427,'2. Provider Details'!$A:$H,6,FALSE),"Select Supplier")</f>
        <v>223617075</v>
      </c>
      <c r="G427" s="66" t="e">
        <f>+#REF!</f>
        <v>#REF!</v>
      </c>
      <c r="H427" s="58"/>
      <c r="I427" s="58"/>
      <c r="J427" s="58" t="str">
        <f>IFERROR(VLOOKUP($D427,'2. Provider Details'!$A:$H,7,FALSE),"Select Supplier")</f>
        <v>Yes</v>
      </c>
      <c r="K427" s="67">
        <v>1</v>
      </c>
      <c r="L427" s="60">
        <v>44124</v>
      </c>
      <c r="M427" s="60" t="e">
        <f>+#REF!</f>
        <v>#REF!</v>
      </c>
      <c r="N427" s="60" t="e">
        <f>+#REF!</f>
        <v>#REF!</v>
      </c>
      <c r="O427" s="53" t="s">
        <v>44</v>
      </c>
    </row>
    <row r="428" spans="1:15" s="26" customFormat="1" ht="45" hidden="1" customHeight="1" x14ac:dyDescent="0.2">
      <c r="A428" s="60">
        <v>44130</v>
      </c>
      <c r="B428" s="60">
        <v>44130</v>
      </c>
      <c r="C428" s="61">
        <v>6900</v>
      </c>
      <c r="D428" s="57" t="s">
        <v>196</v>
      </c>
      <c r="E428" s="57" t="str">
        <f>IFERROR(VLOOKUP($D428,'2. Provider Details'!$A:$H,2,FALSE),"Select Supplier")</f>
        <v>4 Lonsdale Road
London 
NW6 6RD</v>
      </c>
      <c r="F428" s="58">
        <f>IFERROR(VLOOKUP($D428,'2. Provider Details'!$A:$H,6,FALSE),"Select Supplier")</f>
        <v>223617075</v>
      </c>
      <c r="G428" s="66" t="e">
        <f>+#REF!</f>
        <v>#REF!</v>
      </c>
      <c r="H428" s="58"/>
      <c r="I428" s="58"/>
      <c r="J428" s="58" t="str">
        <f>IFERROR(VLOOKUP($D428,'2. Provider Details'!$A:$H,7,FALSE),"Select Supplier")</f>
        <v>Yes</v>
      </c>
      <c r="K428" s="67">
        <v>3</v>
      </c>
      <c r="L428" s="60">
        <v>44130</v>
      </c>
      <c r="M428" s="60" t="e">
        <f>+#REF!</f>
        <v>#REF!</v>
      </c>
      <c r="N428" s="60" t="e">
        <f>+#REF!</f>
        <v>#REF!</v>
      </c>
      <c r="O428" s="53" t="s">
        <v>12</v>
      </c>
    </row>
    <row r="429" spans="1:15" s="26" customFormat="1" ht="45" hidden="1" customHeight="1" x14ac:dyDescent="0.2">
      <c r="A429" s="60">
        <v>44119</v>
      </c>
      <c r="B429" s="60">
        <v>44119</v>
      </c>
      <c r="C429" s="61">
        <v>4500</v>
      </c>
      <c r="D429" s="57" t="s">
        <v>196</v>
      </c>
      <c r="E429" s="57" t="str">
        <f>IFERROR(VLOOKUP($D429,'2. Provider Details'!$A:$H,2,FALSE),"Select Supplier")</f>
        <v>4 Lonsdale Road
London 
NW6 6RD</v>
      </c>
      <c r="F429" s="58">
        <f>IFERROR(VLOOKUP($D429,'2. Provider Details'!$A:$H,6,FALSE),"Select Supplier")</f>
        <v>223617075</v>
      </c>
      <c r="G429" s="66" t="e">
        <f>+#REF!</f>
        <v>#REF!</v>
      </c>
      <c r="H429" s="58"/>
      <c r="I429" s="58"/>
      <c r="J429" s="58" t="str">
        <f>IFERROR(VLOOKUP($D429,'2. Provider Details'!$A:$H,7,FALSE),"Select Supplier")</f>
        <v>Yes</v>
      </c>
      <c r="K429" s="67" t="s">
        <v>197</v>
      </c>
      <c r="L429" s="60">
        <v>44119</v>
      </c>
      <c r="M429" s="60" t="e">
        <f>+#REF!</f>
        <v>#REF!</v>
      </c>
      <c r="N429" s="60" t="e">
        <f>+#REF!</f>
        <v>#REF!</v>
      </c>
      <c r="O429" s="53" t="s">
        <v>12</v>
      </c>
    </row>
    <row r="430" spans="1:15" s="26" customFormat="1" ht="15" hidden="1" customHeight="1" x14ac:dyDescent="0.2">
      <c r="A430" s="79"/>
      <c r="B430" s="79"/>
      <c r="C430" s="80"/>
      <c r="D430" s="77"/>
      <c r="E430" s="77" t="str">
        <f>IFERROR(VLOOKUP($D430,'2. Provider Details'!$A:$H,2,FALSE),"Select Supplier")</f>
        <v>Select Supplier</v>
      </c>
      <c r="F430" s="81" t="str">
        <f>IFERROR(VLOOKUP($D430,'2. Provider Details'!$A:$H,6,FALSE),"Select Supplier")</f>
        <v>Select Supplier</v>
      </c>
      <c r="G430" s="78" t="e">
        <f>+#REF!</f>
        <v>#REF!</v>
      </c>
      <c r="H430" s="81"/>
      <c r="I430" s="81"/>
      <c r="J430" s="81" t="str">
        <f>IFERROR(VLOOKUP($D430,'2. Provider Details'!$A:$H,7,FALSE),"Select Supplier")</f>
        <v>Select Supplier</v>
      </c>
      <c r="K430" s="82"/>
      <c r="L430" s="79"/>
      <c r="M430" s="79" t="e">
        <f>+#REF!</f>
        <v>#REF!</v>
      </c>
      <c r="N430" s="79" t="e">
        <f>+#REF!</f>
        <v>#REF!</v>
      </c>
      <c r="O430" s="74" t="s">
        <v>44</v>
      </c>
    </row>
    <row r="431" spans="1:15" s="26" customFormat="1" ht="45" hidden="1" customHeight="1" x14ac:dyDescent="0.2">
      <c r="A431" s="60">
        <v>44140</v>
      </c>
      <c r="B431" s="60">
        <v>44140</v>
      </c>
      <c r="C431" s="61">
        <v>2650</v>
      </c>
      <c r="D431" s="57" t="s">
        <v>196</v>
      </c>
      <c r="E431" s="57" t="str">
        <f>IFERROR(VLOOKUP($D431,'2. Provider Details'!$A:$H,2,FALSE),"Select Supplier")</f>
        <v>4 Lonsdale Road
London 
NW6 6RD</v>
      </c>
      <c r="F431" s="58">
        <f>IFERROR(VLOOKUP($D431,'2. Provider Details'!$A:$H,6,FALSE),"Select Supplier")</f>
        <v>223617075</v>
      </c>
      <c r="G431" s="66" t="e">
        <f>+#REF!</f>
        <v>#REF!</v>
      </c>
      <c r="H431" s="58"/>
      <c r="I431" s="58"/>
      <c r="J431" s="58" t="str">
        <f>IFERROR(VLOOKUP($D431,'2. Provider Details'!$A:$H,7,FALSE),"Select Supplier")</f>
        <v>Yes</v>
      </c>
      <c r="K431" s="67">
        <v>4</v>
      </c>
      <c r="L431" s="60">
        <v>44140</v>
      </c>
      <c r="M431" s="60" t="e">
        <f>+#REF!</f>
        <v>#REF!</v>
      </c>
      <c r="N431" s="60" t="e">
        <f>+#REF!</f>
        <v>#REF!</v>
      </c>
      <c r="O431" s="53" t="s">
        <v>12</v>
      </c>
    </row>
    <row r="432" spans="1:15" s="26" customFormat="1" ht="45" hidden="1" customHeight="1" x14ac:dyDescent="0.2">
      <c r="A432" s="60">
        <v>44140</v>
      </c>
      <c r="B432" s="60">
        <v>44140</v>
      </c>
      <c r="C432" s="61">
        <v>6650</v>
      </c>
      <c r="D432" s="57" t="s">
        <v>196</v>
      </c>
      <c r="E432" s="57" t="str">
        <f>IFERROR(VLOOKUP($D432,'2. Provider Details'!$A:$H,2,FALSE),"Select Supplier")</f>
        <v>4 Lonsdale Road
London 
NW6 6RD</v>
      </c>
      <c r="F432" s="58">
        <f>IFERROR(VLOOKUP($D432,'2. Provider Details'!$A:$H,6,FALSE),"Select Supplier")</f>
        <v>223617075</v>
      </c>
      <c r="G432" s="66" t="e">
        <f>+#REF!</f>
        <v>#REF!</v>
      </c>
      <c r="H432" s="58"/>
      <c r="I432" s="58"/>
      <c r="J432" s="58" t="str">
        <f>IFERROR(VLOOKUP($D432,'2. Provider Details'!$A:$H,7,FALSE),"Select Supplier")</f>
        <v>Yes</v>
      </c>
      <c r="K432" s="67">
        <v>4</v>
      </c>
      <c r="L432" s="60">
        <v>44140</v>
      </c>
      <c r="M432" s="60" t="e">
        <f>+#REF!</f>
        <v>#REF!</v>
      </c>
      <c r="N432" s="60" t="e">
        <f>+#REF!</f>
        <v>#REF!</v>
      </c>
      <c r="O432" s="53" t="s">
        <v>12</v>
      </c>
    </row>
    <row r="433" spans="1:15" s="26" customFormat="1" ht="90" hidden="1" customHeight="1" x14ac:dyDescent="0.2">
      <c r="A433" s="60">
        <v>44132</v>
      </c>
      <c r="B433" s="60" t="s">
        <v>231</v>
      </c>
      <c r="C433" s="61">
        <v>89100</v>
      </c>
      <c r="D433" s="57" t="s">
        <v>90</v>
      </c>
      <c r="E433" s="57" t="str">
        <f>IFERROR(VLOOKUP($D433,'2. Provider Details'!$A:$H,2,FALSE),"Select Supplier")</f>
        <v>Dean Row Court  
Summerfields Village Centre 
Dean Row Road  
Wilmslow 
SK9 2TB</v>
      </c>
      <c r="F433" s="58">
        <f>IFERROR(VLOOKUP($D433,'2. Provider Details'!$A:$H,6,FALSE),"Select Supplier")</f>
        <v>235030744</v>
      </c>
      <c r="G433" s="66" t="e">
        <f>+#REF!</f>
        <v>#REF!</v>
      </c>
      <c r="H433" s="58"/>
      <c r="I433" s="58"/>
      <c r="J433" s="58" t="str">
        <f>IFERROR(VLOOKUP($D433,'2. Provider Details'!$A:$H,7,FALSE),"Select Supplier")</f>
        <v>Yes</v>
      </c>
      <c r="K433" s="67" t="s">
        <v>197</v>
      </c>
      <c r="L433" s="60">
        <v>44132</v>
      </c>
      <c r="M433" s="60" t="e">
        <f>+#REF!</f>
        <v>#REF!</v>
      </c>
      <c r="N433" s="60" t="e">
        <f>+#REF!</f>
        <v>#REF!</v>
      </c>
      <c r="O433" s="53" t="s">
        <v>12</v>
      </c>
    </row>
    <row r="434" spans="1:15" s="26" customFormat="1" ht="15" hidden="1" customHeight="1" x14ac:dyDescent="0.2">
      <c r="A434" s="79"/>
      <c r="B434" s="79"/>
      <c r="C434" s="80"/>
      <c r="D434" s="77"/>
      <c r="E434" s="77" t="str">
        <f>IFERROR(VLOOKUP($D434,'2. Provider Details'!$A:$H,2,FALSE),"Select Supplier")</f>
        <v>Select Supplier</v>
      </c>
      <c r="F434" s="81" t="str">
        <f>IFERROR(VLOOKUP($D434,'2. Provider Details'!$A:$H,6,FALSE),"Select Supplier")</f>
        <v>Select Supplier</v>
      </c>
      <c r="G434" s="78" t="e">
        <f>+#REF!</f>
        <v>#REF!</v>
      </c>
      <c r="H434" s="81"/>
      <c r="I434" s="81"/>
      <c r="J434" s="81" t="str">
        <f>IFERROR(VLOOKUP($D434,'2. Provider Details'!$A:$H,7,FALSE),"Select Supplier")</f>
        <v>Select Supplier</v>
      </c>
      <c r="K434" s="82"/>
      <c r="L434" s="79"/>
      <c r="M434" s="79" t="e">
        <f>+#REF!</f>
        <v>#REF!</v>
      </c>
      <c r="N434" s="79" t="e">
        <f>+#REF!</f>
        <v>#REF!</v>
      </c>
      <c r="O434" s="74" t="s">
        <v>44</v>
      </c>
    </row>
    <row r="435" spans="1:15" s="26" customFormat="1" ht="60" hidden="1" customHeight="1" x14ac:dyDescent="0.2">
      <c r="A435" s="60">
        <v>44146</v>
      </c>
      <c r="B435" s="60">
        <v>44147</v>
      </c>
      <c r="C435" s="61">
        <v>2475</v>
      </c>
      <c r="D435" s="57" t="s">
        <v>80</v>
      </c>
      <c r="E435" s="57" t="str">
        <f>IFERROR(VLOOKUP($D435,'2. Provider Details'!$A:$H,2,FALSE),"Select Supplier")</f>
        <v>11 Ferndell Close 
Cannock 
Staffs 
WS11 1HR</v>
      </c>
      <c r="F435" s="58" t="str">
        <f>IFERROR(VLOOKUP($D435,'2. Provider Details'!$A:$H,6,FALSE),"Select Supplier")</f>
        <v>N/A</v>
      </c>
      <c r="G435" s="66" t="e">
        <f>+#REF!</f>
        <v>#REF!</v>
      </c>
      <c r="H435" s="58"/>
      <c r="I435" s="58"/>
      <c r="J435" s="58" t="str">
        <f>IFERROR(VLOOKUP($D435,'2. Provider Details'!$A:$H,7,FALSE),"Select Supplier")</f>
        <v>Yes</v>
      </c>
      <c r="K435" s="67">
        <v>4</v>
      </c>
      <c r="L435" s="60">
        <v>44147</v>
      </c>
      <c r="M435" s="60" t="e">
        <f>+#REF!</f>
        <v>#REF!</v>
      </c>
      <c r="N435" s="60" t="e">
        <f>+#REF!</f>
        <v>#REF!</v>
      </c>
      <c r="O435" s="53" t="s">
        <v>12</v>
      </c>
    </row>
    <row r="436" spans="1:15" s="26" customFormat="1" ht="15" hidden="1" customHeight="1" x14ac:dyDescent="0.2">
      <c r="A436" s="79"/>
      <c r="B436" s="79"/>
      <c r="C436" s="80"/>
      <c r="D436" s="77"/>
      <c r="E436" s="77" t="str">
        <f>IFERROR(VLOOKUP($D436,'2. Provider Details'!$A:$H,2,FALSE),"Select Supplier")</f>
        <v>Select Supplier</v>
      </c>
      <c r="F436" s="81" t="str">
        <f>IFERROR(VLOOKUP($D436,'2. Provider Details'!$A:$H,6,FALSE),"Select Supplier")</f>
        <v>Select Supplier</v>
      </c>
      <c r="G436" s="78" t="e">
        <f>+#REF!</f>
        <v>#REF!</v>
      </c>
      <c r="H436" s="81"/>
      <c r="I436" s="81"/>
      <c r="J436" s="81" t="str">
        <f>IFERROR(VLOOKUP($D436,'2. Provider Details'!$A:$H,7,FALSE),"Select Supplier")</f>
        <v>Select Supplier</v>
      </c>
      <c r="K436" s="82"/>
      <c r="L436" s="79"/>
      <c r="M436" s="79" t="e">
        <f>+#REF!</f>
        <v>#REF!</v>
      </c>
      <c r="N436" s="79" t="e">
        <f>+#REF!</f>
        <v>#REF!</v>
      </c>
      <c r="O436" s="74" t="s">
        <v>44</v>
      </c>
    </row>
    <row r="437" spans="1:15" s="26" customFormat="1" ht="45" hidden="1" customHeight="1" x14ac:dyDescent="0.2">
      <c r="A437" s="60">
        <v>44155</v>
      </c>
      <c r="B437" s="60">
        <v>44155</v>
      </c>
      <c r="C437" s="61">
        <v>2500</v>
      </c>
      <c r="D437" s="57" t="s">
        <v>196</v>
      </c>
      <c r="E437" s="57" t="str">
        <f>IFERROR(VLOOKUP($D437,'2. Provider Details'!$A:$H,2,FALSE),"Select Supplier")</f>
        <v>4 Lonsdale Road
London 
NW6 6RD</v>
      </c>
      <c r="F437" s="58">
        <f>IFERROR(VLOOKUP($D437,'2. Provider Details'!$A:$H,6,FALSE),"Select Supplier")</f>
        <v>223617075</v>
      </c>
      <c r="G437" s="66" t="e">
        <f>+#REF!</f>
        <v>#REF!</v>
      </c>
      <c r="H437" s="58"/>
      <c r="I437" s="58"/>
      <c r="J437" s="58" t="str">
        <f>IFERROR(VLOOKUP($D437,'2. Provider Details'!$A:$H,7,FALSE),"Select Supplier")</f>
        <v>Yes</v>
      </c>
      <c r="K437" s="67">
        <v>6</v>
      </c>
      <c r="L437" s="60">
        <v>44155</v>
      </c>
      <c r="M437" s="60" t="e">
        <f>+#REF!</f>
        <v>#REF!</v>
      </c>
      <c r="N437" s="60" t="e">
        <f>+#REF!</f>
        <v>#REF!</v>
      </c>
      <c r="O437" s="53" t="s">
        <v>12</v>
      </c>
    </row>
    <row r="438" spans="1:15" s="25" customFormat="1" ht="45" hidden="1" customHeight="1" x14ac:dyDescent="0.2">
      <c r="A438" s="29">
        <v>44167</v>
      </c>
      <c r="B438" s="29">
        <v>44168</v>
      </c>
      <c r="C438" s="38">
        <f>400*50</f>
        <v>20000</v>
      </c>
      <c r="D438" s="28" t="s">
        <v>196</v>
      </c>
      <c r="E438" s="28" t="str">
        <f>IFERROR(VLOOKUP($D438,'2. Provider Details'!$A:$H,2,FALSE),"Select Supplier")</f>
        <v>4 Lonsdale Road
London 
NW6 6RD</v>
      </c>
      <c r="F438" s="31">
        <f>IFERROR(VLOOKUP($D438,'2. Provider Details'!$A:$H,6,FALSE),"Select Supplier")</f>
        <v>223617075</v>
      </c>
      <c r="G438" s="27" t="e">
        <f>+#REF!</f>
        <v>#REF!</v>
      </c>
      <c r="H438" s="31"/>
      <c r="I438" s="31"/>
      <c r="J438" s="31" t="str">
        <f>IFERROR(VLOOKUP($D438,'2. Provider Details'!$A:$H,7,FALSE),"Select Supplier")</f>
        <v>Yes</v>
      </c>
      <c r="K438" s="41">
        <v>6</v>
      </c>
      <c r="L438" s="29">
        <v>44168</v>
      </c>
      <c r="M438" s="29" t="e">
        <f>+#REF!</f>
        <v>#REF!</v>
      </c>
      <c r="N438" s="29" t="e">
        <f>+#REF!</f>
        <v>#REF!</v>
      </c>
      <c r="O438" s="75" t="s">
        <v>44</v>
      </c>
    </row>
    <row r="439" spans="1:15" s="25" customFormat="1" ht="45" hidden="1" customHeight="1" x14ac:dyDescent="0.2">
      <c r="A439" s="29">
        <v>44167</v>
      </c>
      <c r="B439" s="29">
        <v>44168</v>
      </c>
      <c r="C439" s="38">
        <f>400*50</f>
        <v>20000</v>
      </c>
      <c r="D439" s="28" t="s">
        <v>196</v>
      </c>
      <c r="E439" s="28" t="str">
        <f>IFERROR(VLOOKUP($D439,'2. Provider Details'!$A:$H,2,FALSE),"Select Supplier")</f>
        <v>4 Lonsdale Road
London 
NW6 6RD</v>
      </c>
      <c r="F439" s="31">
        <f>IFERROR(VLOOKUP($D439,'2. Provider Details'!$A:$H,6,FALSE),"Select Supplier")</f>
        <v>223617075</v>
      </c>
      <c r="G439" s="27" t="e">
        <f>+#REF!</f>
        <v>#REF!</v>
      </c>
      <c r="H439" s="31"/>
      <c r="I439" s="31"/>
      <c r="J439" s="31" t="str">
        <f>IFERROR(VLOOKUP($D439,'2. Provider Details'!$A:$H,7,FALSE),"Select Supplier")</f>
        <v>Yes</v>
      </c>
      <c r="K439" s="41">
        <v>6</v>
      </c>
      <c r="L439" s="29">
        <v>44168</v>
      </c>
      <c r="M439" s="29" t="e">
        <f>+#REF!</f>
        <v>#REF!</v>
      </c>
      <c r="N439" s="29" t="e">
        <f>+#REF!</f>
        <v>#REF!</v>
      </c>
      <c r="O439" s="75" t="s">
        <v>44</v>
      </c>
    </row>
    <row r="440" spans="1:15" s="25" customFormat="1" ht="45" hidden="1" customHeight="1" x14ac:dyDescent="0.2">
      <c r="A440" s="29">
        <v>44167</v>
      </c>
      <c r="B440" s="29">
        <v>44168</v>
      </c>
      <c r="C440" s="38">
        <f>400*50</f>
        <v>20000</v>
      </c>
      <c r="D440" s="28" t="s">
        <v>196</v>
      </c>
      <c r="E440" s="28" t="str">
        <f>IFERROR(VLOOKUP($D440,'2. Provider Details'!$A:$H,2,FALSE),"Select Supplier")</f>
        <v>4 Lonsdale Road
London 
NW6 6RD</v>
      </c>
      <c r="F440" s="31">
        <f>IFERROR(VLOOKUP($D440,'2. Provider Details'!$A:$H,6,FALSE),"Select Supplier")</f>
        <v>223617075</v>
      </c>
      <c r="G440" s="27" t="e">
        <f>+#REF!</f>
        <v>#REF!</v>
      </c>
      <c r="H440" s="31"/>
      <c r="I440" s="31"/>
      <c r="J440" s="31" t="str">
        <f>IFERROR(VLOOKUP($D440,'2. Provider Details'!$A:$H,7,FALSE),"Select Supplier")</f>
        <v>Yes</v>
      </c>
      <c r="K440" s="41">
        <v>7</v>
      </c>
      <c r="L440" s="29">
        <v>44168</v>
      </c>
      <c r="M440" s="29" t="e">
        <f>+#REF!</f>
        <v>#REF!</v>
      </c>
      <c r="N440" s="29" t="e">
        <f>+#REF!</f>
        <v>#REF!</v>
      </c>
      <c r="O440" s="75" t="s">
        <v>44</v>
      </c>
    </row>
    <row r="441" spans="1:15" s="26" customFormat="1" ht="105" hidden="1" customHeight="1" x14ac:dyDescent="0.2">
      <c r="A441" s="60">
        <v>44152</v>
      </c>
      <c r="B441" s="60">
        <v>44154</v>
      </c>
      <c r="C441" s="61">
        <v>3600</v>
      </c>
      <c r="D441" s="57" t="s">
        <v>129</v>
      </c>
      <c r="E441" s="57" t="str">
        <f>IFERROR(VLOOKUP($D441,'2. Provider Details'!$A:$H,2,FALSE),"Select Supplier")</f>
        <v>Chuckle House
Unit 10
Stone Enterprise Park
Emerald Way
Stone
ST15 0SR</v>
      </c>
      <c r="F441" s="58" t="str">
        <f>IFERROR(VLOOKUP($D441,'2. Provider Details'!$A:$H,6,FALSE),"Select Supplier")</f>
        <v>N/A</v>
      </c>
      <c r="G441" s="66" t="e">
        <f>+#REF!</f>
        <v>#REF!</v>
      </c>
      <c r="H441" s="58"/>
      <c r="I441" s="58"/>
      <c r="J441" s="58" t="str">
        <f>IFERROR(VLOOKUP($D441,'2. Provider Details'!$A:$H,7,FALSE),"Select Supplier")</f>
        <v>Yes</v>
      </c>
      <c r="K441" s="67">
        <v>2</v>
      </c>
      <c r="L441" s="60">
        <v>44154</v>
      </c>
      <c r="M441" s="60" t="e">
        <f>+#REF!</f>
        <v>#REF!</v>
      </c>
      <c r="N441" s="60" t="e">
        <f>+#REF!</f>
        <v>#REF!</v>
      </c>
      <c r="O441" s="53" t="s">
        <v>12</v>
      </c>
    </row>
    <row r="442" spans="1:15" s="26" customFormat="1" ht="60" hidden="1" customHeight="1" x14ac:dyDescent="0.2">
      <c r="A442" s="60">
        <v>44158</v>
      </c>
      <c r="B442" s="60">
        <v>44158</v>
      </c>
      <c r="C442" s="61">
        <v>1000</v>
      </c>
      <c r="D442" s="57" t="s">
        <v>80</v>
      </c>
      <c r="E442" s="57" t="str">
        <f>IFERROR(VLOOKUP($D442,'2. Provider Details'!$A:$H,2,FALSE),"Select Supplier")</f>
        <v>11 Ferndell Close 
Cannock 
Staffs 
WS11 1HR</v>
      </c>
      <c r="F442" s="58" t="str">
        <f>IFERROR(VLOOKUP($D442,'2. Provider Details'!$A:$H,6,FALSE),"Select Supplier")</f>
        <v>N/A</v>
      </c>
      <c r="G442" s="66" t="e">
        <f>+#REF!</f>
        <v>#REF!</v>
      </c>
      <c r="H442" s="58"/>
      <c r="I442" s="58"/>
      <c r="J442" s="58" t="str">
        <f>IFERROR(VLOOKUP($D442,'2. Provider Details'!$A:$H,7,FALSE),"Select Supplier")</f>
        <v>Yes</v>
      </c>
      <c r="K442" s="67">
        <v>3</v>
      </c>
      <c r="L442" s="60">
        <v>44158</v>
      </c>
      <c r="M442" s="60" t="e">
        <f>+#REF!</f>
        <v>#REF!</v>
      </c>
      <c r="N442" s="60" t="e">
        <f>+#REF!</f>
        <v>#REF!</v>
      </c>
      <c r="O442" s="53" t="s">
        <v>12</v>
      </c>
    </row>
    <row r="443" spans="1:15" s="26" customFormat="1" ht="45" hidden="1" customHeight="1" x14ac:dyDescent="0.2">
      <c r="A443" s="60">
        <v>44162</v>
      </c>
      <c r="B443" s="60">
        <v>44162</v>
      </c>
      <c r="C443" s="61">
        <v>3000</v>
      </c>
      <c r="D443" s="57" t="s">
        <v>196</v>
      </c>
      <c r="E443" s="57" t="str">
        <f>IFERROR(VLOOKUP($D443,'2. Provider Details'!$A:$H,2,FALSE),"Select Supplier")</f>
        <v>4 Lonsdale Road
London 
NW6 6RD</v>
      </c>
      <c r="F443" s="58">
        <f>IFERROR(VLOOKUP($D443,'2. Provider Details'!$A:$H,6,FALSE),"Select Supplier")</f>
        <v>223617075</v>
      </c>
      <c r="G443" s="66" t="e">
        <f>+#REF!</f>
        <v>#REF!</v>
      </c>
      <c r="H443" s="58"/>
      <c r="I443" s="58"/>
      <c r="J443" s="58" t="str">
        <f>IFERROR(VLOOKUP($D443,'2. Provider Details'!$A:$H,7,FALSE),"Select Supplier")</f>
        <v>Yes</v>
      </c>
      <c r="K443" s="67">
        <v>3</v>
      </c>
      <c r="L443" s="60">
        <v>44162</v>
      </c>
      <c r="M443" s="60" t="e">
        <f>+#REF!</f>
        <v>#REF!</v>
      </c>
      <c r="N443" s="60" t="e">
        <f>+#REF!</f>
        <v>#REF!</v>
      </c>
      <c r="O443" s="53" t="s">
        <v>12</v>
      </c>
    </row>
    <row r="444" spans="1:15" s="26" customFormat="1" ht="60" hidden="1" customHeight="1" x14ac:dyDescent="0.2">
      <c r="A444" s="60">
        <v>44166</v>
      </c>
      <c r="B444" s="60">
        <v>44167</v>
      </c>
      <c r="C444" s="61">
        <v>1350</v>
      </c>
      <c r="D444" s="57" t="s">
        <v>80</v>
      </c>
      <c r="E444" s="57" t="str">
        <f>IFERROR(VLOOKUP($D444,'2. Provider Details'!$A:$H,2,FALSE),"Select Supplier")</f>
        <v>11 Ferndell Close 
Cannock 
Staffs 
WS11 1HR</v>
      </c>
      <c r="F444" s="58" t="str">
        <f>IFERROR(VLOOKUP($D444,'2. Provider Details'!$A:$H,6,FALSE),"Select Supplier")</f>
        <v>N/A</v>
      </c>
      <c r="G444" s="66" t="e">
        <f>+#REF!</f>
        <v>#REF!</v>
      </c>
      <c r="H444" s="58"/>
      <c r="I444" s="58"/>
      <c r="J444" s="58" t="str">
        <f>IFERROR(VLOOKUP($D444,'2. Provider Details'!$A:$H,7,FALSE),"Select Supplier")</f>
        <v>Yes</v>
      </c>
      <c r="K444" s="67">
        <v>4</v>
      </c>
      <c r="L444" s="60">
        <v>44167</v>
      </c>
      <c r="M444" s="60" t="e">
        <f>+#REF!</f>
        <v>#REF!</v>
      </c>
      <c r="N444" s="60" t="e">
        <f>+#REF!</f>
        <v>#REF!</v>
      </c>
      <c r="O444" s="53" t="s">
        <v>12</v>
      </c>
    </row>
    <row r="445" spans="1:15" s="26" customFormat="1" ht="90" hidden="1" customHeight="1" x14ac:dyDescent="0.2">
      <c r="A445" s="60">
        <v>44168</v>
      </c>
      <c r="B445" s="60">
        <v>44168</v>
      </c>
      <c r="C445" s="61">
        <v>2520</v>
      </c>
      <c r="D445" s="57" t="s">
        <v>90</v>
      </c>
      <c r="E445" s="57" t="str">
        <f>IFERROR(VLOOKUP($D445,'2. Provider Details'!$A:$H,2,FALSE),"Select Supplier")</f>
        <v>Dean Row Court  
Summerfields Village Centre 
Dean Row Road  
Wilmslow 
SK9 2TB</v>
      </c>
      <c r="F445" s="58">
        <f>IFERROR(VLOOKUP($D445,'2. Provider Details'!$A:$H,6,FALSE),"Select Supplier")</f>
        <v>235030744</v>
      </c>
      <c r="G445" s="66" t="e">
        <f>+#REF!</f>
        <v>#REF!</v>
      </c>
      <c r="H445" s="58"/>
      <c r="I445" s="58"/>
      <c r="J445" s="58" t="str">
        <f>IFERROR(VLOOKUP($D445,'2. Provider Details'!$A:$H,7,FALSE),"Select Supplier")</f>
        <v>Yes</v>
      </c>
      <c r="K445" s="67">
        <v>1</v>
      </c>
      <c r="L445" s="60">
        <v>44168</v>
      </c>
      <c r="M445" s="60" t="e">
        <f>+#REF!</f>
        <v>#REF!</v>
      </c>
      <c r="N445" s="60" t="e">
        <f>+#REF!</f>
        <v>#REF!</v>
      </c>
      <c r="O445" s="53" t="s">
        <v>12</v>
      </c>
    </row>
    <row r="446" spans="1:15" s="26" customFormat="1" ht="75" hidden="1" customHeight="1" x14ac:dyDescent="0.2">
      <c r="A446" s="60">
        <v>44167</v>
      </c>
      <c r="B446" s="60">
        <v>44174</v>
      </c>
      <c r="C446" s="61">
        <v>3240</v>
      </c>
      <c r="D446" s="57" t="s">
        <v>147</v>
      </c>
      <c r="E446" s="57" t="str">
        <f>IFERROR(VLOOKUP($D446,'2. Provider Details'!$A:$H,2,FALSE),"Select Supplier")</f>
        <v>Field Avenue 
Baddeley Green 
Stoke-on-Trent 
Staffordshire  
ST2 7AS</v>
      </c>
      <c r="F446" s="58" t="str">
        <f>IFERROR(VLOOKUP($D446,'2. Provider Details'!$A:$H,6,FALSE),"Select Supplier")</f>
        <v>N/A</v>
      </c>
      <c r="G446" s="66" t="e">
        <f>+#REF!</f>
        <v>#REF!</v>
      </c>
      <c r="H446" s="58"/>
      <c r="I446" s="58"/>
      <c r="J446" s="58" t="str">
        <f>IFERROR(VLOOKUP($D446,'2. Provider Details'!$A:$H,7,FALSE),"Select Supplier")</f>
        <v>No</v>
      </c>
      <c r="K446" s="67">
        <v>1</v>
      </c>
      <c r="L446" s="60">
        <v>44174</v>
      </c>
      <c r="M446" s="60" t="e">
        <f>+#REF!</f>
        <v>#REF!</v>
      </c>
      <c r="N446" s="60" t="e">
        <f>+#REF!</f>
        <v>#REF!</v>
      </c>
      <c r="O446" s="53" t="s">
        <v>12</v>
      </c>
    </row>
    <row r="447" spans="1:15" s="26" customFormat="1" ht="90" hidden="1" customHeight="1" x14ac:dyDescent="0.2">
      <c r="A447" s="60">
        <v>44165</v>
      </c>
      <c r="B447" s="60">
        <v>44166</v>
      </c>
      <c r="C447" s="61">
        <v>11160</v>
      </c>
      <c r="D447" s="57" t="s">
        <v>90</v>
      </c>
      <c r="E447" s="57" t="str">
        <f>IFERROR(VLOOKUP($D447,'2. Provider Details'!$A:$H,2,FALSE),"Select Supplier")</f>
        <v>Dean Row Court  
Summerfields Village Centre 
Dean Row Road  
Wilmslow 
SK9 2TB</v>
      </c>
      <c r="F447" s="58">
        <f>IFERROR(VLOOKUP($D447,'2. Provider Details'!$A:$H,6,FALSE),"Select Supplier")</f>
        <v>235030744</v>
      </c>
      <c r="G447" s="66" t="e">
        <f>+#REF!</f>
        <v>#REF!</v>
      </c>
      <c r="H447" s="58"/>
      <c r="I447" s="58"/>
      <c r="J447" s="58" t="str">
        <f>IFERROR(VLOOKUP($D447,'2. Provider Details'!$A:$H,7,FALSE),"Select Supplier")</f>
        <v>Yes</v>
      </c>
      <c r="K447" s="67">
        <v>3</v>
      </c>
      <c r="L447" s="60">
        <v>44166</v>
      </c>
      <c r="M447" s="60" t="e">
        <f>+#REF!</f>
        <v>#REF!</v>
      </c>
      <c r="N447" s="60" t="e">
        <f>+#REF!</f>
        <v>#REF!</v>
      </c>
      <c r="O447" s="53" t="s">
        <v>12</v>
      </c>
    </row>
    <row r="448" spans="1:15" s="26" customFormat="1" ht="90" hidden="1" customHeight="1" x14ac:dyDescent="0.2">
      <c r="A448" s="60">
        <v>44162</v>
      </c>
      <c r="B448" s="60">
        <v>44162</v>
      </c>
      <c r="C448" s="61">
        <v>8760</v>
      </c>
      <c r="D448" s="57" t="s">
        <v>90</v>
      </c>
      <c r="E448" s="57" t="str">
        <f>IFERROR(VLOOKUP($D448,'2. Provider Details'!$A:$H,2,FALSE),"Select Supplier")</f>
        <v>Dean Row Court  
Summerfields Village Centre 
Dean Row Road  
Wilmslow 
SK9 2TB</v>
      </c>
      <c r="F448" s="58">
        <f>IFERROR(VLOOKUP($D448,'2. Provider Details'!$A:$H,6,FALSE),"Select Supplier")</f>
        <v>235030744</v>
      </c>
      <c r="G448" s="66" t="e">
        <f>+#REF!</f>
        <v>#REF!</v>
      </c>
      <c r="H448" s="58"/>
      <c r="I448" s="58"/>
      <c r="J448" s="58" t="str">
        <f>IFERROR(VLOOKUP($D448,'2. Provider Details'!$A:$H,7,FALSE),"Select Supplier")</f>
        <v>Yes</v>
      </c>
      <c r="K448" s="67">
        <v>1</v>
      </c>
      <c r="L448" s="60">
        <v>44162</v>
      </c>
      <c r="M448" s="60" t="e">
        <f>+#REF!</f>
        <v>#REF!</v>
      </c>
      <c r="N448" s="60" t="e">
        <f>+#REF!</f>
        <v>#REF!</v>
      </c>
      <c r="O448" s="53" t="s">
        <v>12</v>
      </c>
    </row>
    <row r="449" spans="1:15" s="26" customFormat="1" ht="45" hidden="1" customHeight="1" x14ac:dyDescent="0.2">
      <c r="A449" s="60">
        <v>44166</v>
      </c>
      <c r="B449" s="60">
        <v>44166</v>
      </c>
      <c r="C449" s="61">
        <v>2500</v>
      </c>
      <c r="D449" s="57" t="s">
        <v>196</v>
      </c>
      <c r="E449" s="57" t="str">
        <f>IFERROR(VLOOKUP($D449,'2. Provider Details'!$A:$H,2,FALSE),"Select Supplier")</f>
        <v>4 Lonsdale Road
London 
NW6 6RD</v>
      </c>
      <c r="F449" s="58">
        <f>IFERROR(VLOOKUP($D449,'2. Provider Details'!$A:$H,6,FALSE),"Select Supplier")</f>
        <v>223617075</v>
      </c>
      <c r="G449" s="66" t="e">
        <f>+#REF!</f>
        <v>#REF!</v>
      </c>
      <c r="H449" s="58"/>
      <c r="I449" s="58"/>
      <c r="J449" s="58" t="str">
        <f>IFERROR(VLOOKUP($D449,'2. Provider Details'!$A:$H,7,FALSE),"Select Supplier")</f>
        <v>Yes</v>
      </c>
      <c r="K449" s="67">
        <v>3</v>
      </c>
      <c r="L449" s="60">
        <v>44166</v>
      </c>
      <c r="M449" s="60" t="e">
        <f>+#REF!</f>
        <v>#REF!</v>
      </c>
      <c r="N449" s="60" t="e">
        <f>+#REF!</f>
        <v>#REF!</v>
      </c>
      <c r="O449" s="53" t="s">
        <v>12</v>
      </c>
    </row>
    <row r="450" spans="1:15" s="26" customFormat="1" ht="60" hidden="1" customHeight="1" x14ac:dyDescent="0.2">
      <c r="A450" s="60">
        <v>44173</v>
      </c>
      <c r="B450" s="60">
        <v>44174</v>
      </c>
      <c r="C450" s="61">
        <v>1512</v>
      </c>
      <c r="D450" s="57" t="s">
        <v>212</v>
      </c>
      <c r="E450" s="57" t="str">
        <f>IFERROR(VLOOKUP($D450,'2. Provider Details'!$A:$H,2,FALSE),"Select Supplier")</f>
        <v>Carlton House
19 West Street
Epsom
KT18 7RG</v>
      </c>
      <c r="F450" s="58">
        <f>IFERROR(VLOOKUP($D450,'2. Provider Details'!$A:$H,6,FALSE),"Select Supplier")</f>
        <v>0</v>
      </c>
      <c r="G450" s="66" t="e">
        <f>+#REF!</f>
        <v>#REF!</v>
      </c>
      <c r="H450" s="58"/>
      <c r="I450" s="58"/>
      <c r="J450" s="58" t="str">
        <f>IFERROR(VLOOKUP($D450,'2. Provider Details'!$A:$H,7,FALSE),"Select Supplier")</f>
        <v>Yes</v>
      </c>
      <c r="K450" s="67">
        <v>3</v>
      </c>
      <c r="L450" s="60">
        <v>44174</v>
      </c>
      <c r="M450" s="60" t="e">
        <f>+#REF!</f>
        <v>#REF!</v>
      </c>
      <c r="N450" s="60" t="e">
        <f>+#REF!</f>
        <v>#REF!</v>
      </c>
      <c r="O450" s="53" t="s">
        <v>12</v>
      </c>
    </row>
    <row r="451" spans="1:15" s="26" customFormat="1" ht="60" hidden="1" customHeight="1" x14ac:dyDescent="0.2">
      <c r="A451" s="60">
        <v>44172</v>
      </c>
      <c r="B451" s="60">
        <v>44172</v>
      </c>
      <c r="C451" s="61">
        <v>2688</v>
      </c>
      <c r="D451" s="57" t="s">
        <v>80</v>
      </c>
      <c r="E451" s="57" t="str">
        <f>IFERROR(VLOOKUP($D451,'2. Provider Details'!$A:$H,2,FALSE),"Select Supplier")</f>
        <v>11 Ferndell Close 
Cannock 
Staffs 
WS11 1HR</v>
      </c>
      <c r="F451" s="58" t="str">
        <f>IFERROR(VLOOKUP($D451,'2. Provider Details'!$A:$H,6,FALSE),"Select Supplier")</f>
        <v>N/A</v>
      </c>
      <c r="G451" s="66" t="e">
        <f>+#REF!</f>
        <v>#REF!</v>
      </c>
      <c r="H451" s="58"/>
      <c r="I451" s="58"/>
      <c r="J451" s="58" t="str">
        <f>IFERROR(VLOOKUP($D451,'2. Provider Details'!$A:$H,7,FALSE),"Select Supplier")</f>
        <v>Yes</v>
      </c>
      <c r="K451" s="67">
        <v>4</v>
      </c>
      <c r="L451" s="60">
        <v>44172</v>
      </c>
      <c r="M451" s="60" t="e">
        <f>+#REF!</f>
        <v>#REF!</v>
      </c>
      <c r="N451" s="60" t="e">
        <f>+#REF!</f>
        <v>#REF!</v>
      </c>
      <c r="O451" s="53" t="s">
        <v>12</v>
      </c>
    </row>
    <row r="452" spans="1:15" s="26" customFormat="1" ht="90" hidden="1" customHeight="1" x14ac:dyDescent="0.2">
      <c r="A452" s="60">
        <v>44172</v>
      </c>
      <c r="B452" s="60">
        <v>44172</v>
      </c>
      <c r="C452" s="61">
        <v>3150</v>
      </c>
      <c r="D452" s="57" t="s">
        <v>90</v>
      </c>
      <c r="E452" s="57" t="str">
        <f>IFERROR(VLOOKUP($D452,'2. Provider Details'!$A:$H,2,FALSE),"Select Supplier")</f>
        <v>Dean Row Court  
Summerfields Village Centre 
Dean Row Road  
Wilmslow 
SK9 2TB</v>
      </c>
      <c r="F452" s="58">
        <f>IFERROR(VLOOKUP($D452,'2. Provider Details'!$A:$H,6,FALSE),"Select Supplier")</f>
        <v>235030744</v>
      </c>
      <c r="G452" s="66" t="e">
        <f>+#REF!</f>
        <v>#REF!</v>
      </c>
      <c r="H452" s="58"/>
      <c r="I452" s="58"/>
      <c r="J452" s="58" t="str">
        <f>IFERROR(VLOOKUP($D452,'2. Provider Details'!$A:$H,7,FALSE),"Select Supplier")</f>
        <v>Yes</v>
      </c>
      <c r="K452" s="67">
        <v>3</v>
      </c>
      <c r="L452" s="60">
        <v>44172</v>
      </c>
      <c r="M452" s="60" t="e">
        <f>+#REF!</f>
        <v>#REF!</v>
      </c>
      <c r="N452" s="60" t="e">
        <f>+#REF!</f>
        <v>#REF!</v>
      </c>
      <c r="O452" s="53" t="s">
        <v>12</v>
      </c>
    </row>
    <row r="453" spans="1:15" s="26" customFormat="1" ht="60" hidden="1" customHeight="1" x14ac:dyDescent="0.2">
      <c r="A453" s="60">
        <v>44175</v>
      </c>
      <c r="B453" s="60">
        <v>43871</v>
      </c>
      <c r="C453" s="61">
        <v>3250</v>
      </c>
      <c r="D453" s="57" t="s">
        <v>80</v>
      </c>
      <c r="E453" s="57" t="str">
        <f>IFERROR(VLOOKUP($D453,'2. Provider Details'!$A:$H,2,FALSE),"Select Supplier")</f>
        <v>11 Ferndell Close 
Cannock 
Staffs 
WS11 1HR</v>
      </c>
      <c r="F453" s="58" t="str">
        <f>IFERROR(VLOOKUP($D453,'2. Provider Details'!$A:$H,6,FALSE),"Select Supplier")</f>
        <v>N/A</v>
      </c>
      <c r="G453" s="66" t="e">
        <f>+#REF!</f>
        <v>#REF!</v>
      </c>
      <c r="H453" s="58"/>
      <c r="I453" s="58"/>
      <c r="J453" s="58" t="str">
        <f>IFERROR(VLOOKUP($D453,'2. Provider Details'!$A:$H,7,FALSE),"Select Supplier")</f>
        <v>Yes</v>
      </c>
      <c r="K453" s="67">
        <v>4</v>
      </c>
      <c r="L453" s="60">
        <v>44175</v>
      </c>
      <c r="M453" s="60" t="e">
        <f>+#REF!</f>
        <v>#REF!</v>
      </c>
      <c r="N453" s="60" t="e">
        <f>+#REF!</f>
        <v>#REF!</v>
      </c>
      <c r="O453" s="53" t="s">
        <v>12</v>
      </c>
    </row>
    <row r="454" spans="1:15" s="26" customFormat="1" ht="45" hidden="1" customHeight="1" x14ac:dyDescent="0.2">
      <c r="A454" s="60">
        <v>44180</v>
      </c>
      <c r="B454" s="60">
        <v>44180</v>
      </c>
      <c r="C454" s="61">
        <v>4425</v>
      </c>
      <c r="D454" s="57" t="s">
        <v>196</v>
      </c>
      <c r="E454" s="57" t="str">
        <f>IFERROR(VLOOKUP($D454,'2. Provider Details'!$A:$H,2,FALSE),"Select Supplier")</f>
        <v>4 Lonsdale Road
London 
NW6 6RD</v>
      </c>
      <c r="F454" s="58">
        <f>IFERROR(VLOOKUP($D454,'2. Provider Details'!$A:$H,6,FALSE),"Select Supplier")</f>
        <v>223617075</v>
      </c>
      <c r="G454" s="66" t="e">
        <f>+#REF!</f>
        <v>#REF!</v>
      </c>
      <c r="H454" s="58"/>
      <c r="I454" s="58"/>
      <c r="J454" s="58" t="str">
        <f>IFERROR(VLOOKUP($D454,'2. Provider Details'!$A:$H,7,FALSE),"Select Supplier")</f>
        <v>Yes</v>
      </c>
      <c r="K454" s="67">
        <v>2</v>
      </c>
      <c r="L454" s="60">
        <v>44180</v>
      </c>
      <c r="M454" s="60" t="e">
        <f>+#REF!</f>
        <v>#REF!</v>
      </c>
      <c r="N454" s="60" t="e">
        <f>+#REF!</f>
        <v>#REF!</v>
      </c>
      <c r="O454" s="53" t="s">
        <v>12</v>
      </c>
    </row>
    <row r="455" spans="1:15" s="26" customFormat="1" ht="60" hidden="1" customHeight="1" x14ac:dyDescent="0.2">
      <c r="A455" s="60">
        <v>44176</v>
      </c>
      <c r="B455" s="60">
        <v>44179</v>
      </c>
      <c r="C455" s="61">
        <v>6600</v>
      </c>
      <c r="D455" s="57" t="s">
        <v>80</v>
      </c>
      <c r="E455" s="57" t="str">
        <f>IFERROR(VLOOKUP($D455,'2. Provider Details'!$A:$H,2,FALSE),"Select Supplier")</f>
        <v>11 Ferndell Close 
Cannock 
Staffs 
WS11 1HR</v>
      </c>
      <c r="F455" s="58" t="str">
        <f>IFERROR(VLOOKUP($D455,'2. Provider Details'!$A:$H,6,FALSE),"Select Supplier")</f>
        <v>N/A</v>
      </c>
      <c r="G455" s="66" t="e">
        <f>+#REF!</f>
        <v>#REF!</v>
      </c>
      <c r="H455" s="58"/>
      <c r="I455" s="58"/>
      <c r="J455" s="58" t="str">
        <f>IFERROR(VLOOKUP($D455,'2. Provider Details'!$A:$H,7,FALSE),"Select Supplier")</f>
        <v>Yes</v>
      </c>
      <c r="K455" s="67">
        <v>2</v>
      </c>
      <c r="L455" s="60">
        <v>44179</v>
      </c>
      <c r="M455" s="60" t="e">
        <f>+#REF!</f>
        <v>#REF!</v>
      </c>
      <c r="N455" s="60" t="e">
        <f>+#REF!</f>
        <v>#REF!</v>
      </c>
      <c r="O455" s="53" t="s">
        <v>12</v>
      </c>
    </row>
    <row r="456" spans="1:15" s="26" customFormat="1" ht="90" hidden="1" customHeight="1" x14ac:dyDescent="0.2">
      <c r="A456" s="29">
        <v>44182</v>
      </c>
      <c r="B456" s="29">
        <v>44182</v>
      </c>
      <c r="C456" s="38">
        <v>3780</v>
      </c>
      <c r="D456" s="28" t="s">
        <v>90</v>
      </c>
      <c r="E456" s="28" t="str">
        <f>IFERROR(VLOOKUP($D456,'2. Provider Details'!$A:$H,2,FALSE),"Select Supplier")</f>
        <v>Dean Row Court  
Summerfields Village Centre 
Dean Row Road  
Wilmslow 
SK9 2TB</v>
      </c>
      <c r="F456" s="31">
        <f>IFERROR(VLOOKUP($D456,'2. Provider Details'!$A:$H,6,FALSE),"Select Supplier")</f>
        <v>235030744</v>
      </c>
      <c r="G456" s="27" t="e">
        <f>+#REF!</f>
        <v>#REF!</v>
      </c>
      <c r="H456" s="31"/>
      <c r="I456" s="31"/>
      <c r="J456" s="31" t="str">
        <f>IFERROR(VLOOKUP($D456,'2. Provider Details'!$A:$H,7,FALSE),"Select Supplier")</f>
        <v>Yes</v>
      </c>
      <c r="K456" s="41">
        <v>1</v>
      </c>
      <c r="L456" s="29">
        <v>44182</v>
      </c>
      <c r="M456" s="29" t="e">
        <f>+#REF!</f>
        <v>#REF!</v>
      </c>
      <c r="N456" s="29" t="e">
        <f>+#REF!</f>
        <v>#REF!</v>
      </c>
      <c r="O456" s="53" t="s">
        <v>12</v>
      </c>
    </row>
    <row r="457" spans="1:15" s="26" customFormat="1" ht="60" hidden="1" customHeight="1" x14ac:dyDescent="0.2">
      <c r="A457" s="60">
        <v>44200</v>
      </c>
      <c r="B457" s="60">
        <v>44203</v>
      </c>
      <c r="C457" s="61">
        <v>1008</v>
      </c>
      <c r="D457" s="57" t="s">
        <v>180</v>
      </c>
      <c r="E457" s="57" t="str">
        <f>IFERROR(VLOOKUP($D457,'2. Provider Details'!$A:$H,2,FALSE),"Select Supplier")</f>
        <v xml:space="preserve">Wolverhampton Road
Stafford
ST17 9DJ </v>
      </c>
      <c r="F457" s="58" t="str">
        <f>IFERROR(VLOOKUP($D457,'2. Provider Details'!$A:$H,6,FALSE),"Select Supplier")</f>
        <v>N/A</v>
      </c>
      <c r="G457" s="66" t="e">
        <f>+#REF!</f>
        <v>#REF!</v>
      </c>
      <c r="H457" s="58"/>
      <c r="I457" s="58"/>
      <c r="J457" s="58" t="str">
        <f>IFERROR(VLOOKUP($D457,'2. Provider Details'!$A:$H,7,FALSE),"Select Supplier")</f>
        <v>Yes</v>
      </c>
      <c r="K457" s="67">
        <v>2</v>
      </c>
      <c r="L457" s="60">
        <v>44204</v>
      </c>
      <c r="M457" s="60" t="e">
        <f>+#REF!</f>
        <v>#REF!</v>
      </c>
      <c r="N457" s="60" t="e">
        <f>+#REF!</f>
        <v>#REF!</v>
      </c>
      <c r="O457" s="53" t="s">
        <v>12</v>
      </c>
    </row>
    <row r="458" spans="1:15" s="26" customFormat="1" ht="15" hidden="1" customHeight="1" x14ac:dyDescent="0.2">
      <c r="A458" s="79"/>
      <c r="B458" s="79"/>
      <c r="C458" s="80"/>
      <c r="D458" s="77"/>
      <c r="E458" s="77" t="str">
        <f>IFERROR(VLOOKUP($D458,'2. Provider Details'!$A:$H,2,FALSE),"Select Supplier")</f>
        <v>Select Supplier</v>
      </c>
      <c r="F458" s="81" t="str">
        <f>IFERROR(VLOOKUP($D458,'2. Provider Details'!$A:$H,6,FALSE),"Select Supplier")</f>
        <v>Select Supplier</v>
      </c>
      <c r="G458" s="78" t="e">
        <f>+#REF!</f>
        <v>#REF!</v>
      </c>
      <c r="H458" s="81"/>
      <c r="I458" s="81"/>
      <c r="J458" s="81" t="str">
        <f>IFERROR(VLOOKUP($D458,'2. Provider Details'!$A:$H,7,FALSE),"Select Supplier")</f>
        <v>Select Supplier</v>
      </c>
      <c r="K458" s="82"/>
      <c r="L458" s="79"/>
      <c r="M458" s="79" t="e">
        <f>+#REF!</f>
        <v>#REF!</v>
      </c>
      <c r="N458" s="79" t="e">
        <f>+#REF!</f>
        <v>#REF!</v>
      </c>
      <c r="O458" s="74" t="s">
        <v>44</v>
      </c>
    </row>
    <row r="459" spans="1:15" s="26" customFormat="1" ht="15" hidden="1" customHeight="1" x14ac:dyDescent="0.2">
      <c r="A459" s="79"/>
      <c r="B459" s="79"/>
      <c r="C459" s="80"/>
      <c r="D459" s="77"/>
      <c r="E459" s="77" t="str">
        <f>IFERROR(VLOOKUP($D459,'2. Provider Details'!$A:$H,2,FALSE),"Select Supplier")</f>
        <v>Select Supplier</v>
      </c>
      <c r="F459" s="81" t="str">
        <f>IFERROR(VLOOKUP($D459,'2. Provider Details'!$A:$H,6,FALSE),"Select Supplier")</f>
        <v>Select Supplier</v>
      </c>
      <c r="G459" s="78" t="e">
        <f>+#REF!</f>
        <v>#REF!</v>
      </c>
      <c r="H459" s="81"/>
      <c r="I459" s="81"/>
      <c r="J459" s="81" t="str">
        <f>IFERROR(VLOOKUP($D459,'2. Provider Details'!$A:$H,7,FALSE),"Select Supplier")</f>
        <v>Select Supplier</v>
      </c>
      <c r="K459" s="82"/>
      <c r="L459" s="79"/>
      <c r="M459" s="79" t="e">
        <f>+#REF!</f>
        <v>#REF!</v>
      </c>
      <c r="N459" s="79" t="e">
        <f>+#REF!</f>
        <v>#REF!</v>
      </c>
      <c r="O459" s="74" t="s">
        <v>44</v>
      </c>
    </row>
    <row r="460" spans="1:15" s="26" customFormat="1" ht="90" hidden="1" customHeight="1" x14ac:dyDescent="0.2">
      <c r="A460" s="29">
        <v>44182</v>
      </c>
      <c r="B460" s="29">
        <v>44182</v>
      </c>
      <c r="C460" s="38">
        <v>3540</v>
      </c>
      <c r="D460" s="28" t="s">
        <v>90</v>
      </c>
      <c r="E460" s="28" t="str">
        <f>IFERROR(VLOOKUP($D460,'2. Provider Details'!$A:$H,2,FALSE),"Select Supplier")</f>
        <v>Dean Row Court  
Summerfields Village Centre 
Dean Row Road  
Wilmslow 
SK9 2TB</v>
      </c>
      <c r="F460" s="31">
        <f>IFERROR(VLOOKUP($D460,'2. Provider Details'!$A:$H,6,FALSE),"Select Supplier")</f>
        <v>235030744</v>
      </c>
      <c r="G460" s="27" t="e">
        <f>+#REF!</f>
        <v>#REF!</v>
      </c>
      <c r="H460" s="31"/>
      <c r="I460" s="31"/>
      <c r="J460" s="31" t="str">
        <f>IFERROR(VLOOKUP($D460,'2. Provider Details'!$A:$H,7,FALSE),"Select Supplier")</f>
        <v>Yes</v>
      </c>
      <c r="K460" s="41" t="s">
        <v>197</v>
      </c>
      <c r="L460" s="29">
        <v>44182</v>
      </c>
      <c r="M460" s="29" t="e">
        <f>+#REF!</f>
        <v>#REF!</v>
      </c>
      <c r="N460" s="29" t="e">
        <f>+#REF!</f>
        <v>#REF!</v>
      </c>
      <c r="O460" s="53" t="s">
        <v>12</v>
      </c>
    </row>
    <row r="461" spans="1:15" s="26" customFormat="1" ht="60" hidden="1" customHeight="1" x14ac:dyDescent="0.2">
      <c r="A461" s="60">
        <v>44186</v>
      </c>
      <c r="B461" s="60">
        <v>44201</v>
      </c>
      <c r="C461" s="61">
        <v>9720</v>
      </c>
      <c r="D461" s="57" t="s">
        <v>186</v>
      </c>
      <c r="E461" s="57" t="str">
        <f>IFERROR(VLOOKUP($D461,'2. Provider Details'!$A:$H,2,FALSE),"Select Supplier")</f>
        <v>99 Trent Valley Road
Lichfield
WS13 6EZ</v>
      </c>
      <c r="F461" s="58" t="str">
        <f>IFERROR(VLOOKUP($D461,'2. Provider Details'!$A:$H,6,FALSE),"Select Supplier")</f>
        <v>N/A</v>
      </c>
      <c r="G461" s="66" t="e">
        <f>+#REF!</f>
        <v>#REF!</v>
      </c>
      <c r="H461" s="58"/>
      <c r="I461" s="58"/>
      <c r="J461" s="58" t="str">
        <f>IFERROR(VLOOKUP($D461,'2. Provider Details'!$A:$H,7,FALSE),"Select Supplier")</f>
        <v>Yes</v>
      </c>
      <c r="K461" s="67" t="s">
        <v>197</v>
      </c>
      <c r="L461" s="60">
        <v>44201</v>
      </c>
      <c r="M461" s="60" t="e">
        <f>+#REF!</f>
        <v>#REF!</v>
      </c>
      <c r="N461" s="60" t="e">
        <f>+#REF!</f>
        <v>#REF!</v>
      </c>
      <c r="O461" s="53" t="s">
        <v>12</v>
      </c>
    </row>
    <row r="462" spans="1:15" s="26" customFormat="1" ht="60" hidden="1" customHeight="1" x14ac:dyDescent="0.2">
      <c r="A462" s="60">
        <v>44203</v>
      </c>
      <c r="B462" s="60">
        <v>44203</v>
      </c>
      <c r="C462" s="61">
        <v>750</v>
      </c>
      <c r="D462" s="57" t="s">
        <v>132</v>
      </c>
      <c r="E462" s="57" t="str">
        <f>IFERROR(VLOOKUP($D462,'2. Provider Details'!$A:$H,2,FALSE),"Select Supplier")</f>
        <v>1 Greenvale Close  
Burton on Trent  
Staffordshire  
DE15 9HJ</v>
      </c>
      <c r="F462" s="58" t="str">
        <f>IFERROR(VLOOKUP($D462,'2. Provider Details'!$A:$H,6,FALSE),"Select Supplier")</f>
        <v>N/A</v>
      </c>
      <c r="G462" s="66" t="e">
        <f>+#REF!</f>
        <v>#REF!</v>
      </c>
      <c r="H462" s="58"/>
      <c r="I462" s="58"/>
      <c r="J462" s="58" t="str">
        <f>IFERROR(VLOOKUP($D462,'2. Provider Details'!$A:$H,7,FALSE),"Select Supplier")</f>
        <v>Yes</v>
      </c>
      <c r="K462" s="67" t="s">
        <v>197</v>
      </c>
      <c r="L462" s="60">
        <v>44203</v>
      </c>
      <c r="M462" s="60" t="e">
        <f>+#REF!</f>
        <v>#REF!</v>
      </c>
      <c r="N462" s="60" t="e">
        <f>+#REF!</f>
        <v>#REF!</v>
      </c>
      <c r="O462" s="53" t="s">
        <v>12</v>
      </c>
    </row>
    <row r="463" spans="1:15" s="26" customFormat="1" ht="60" hidden="1" customHeight="1" x14ac:dyDescent="0.2">
      <c r="A463" s="60">
        <v>44215</v>
      </c>
      <c r="B463" s="60">
        <v>44215</v>
      </c>
      <c r="C463" s="61">
        <v>3000</v>
      </c>
      <c r="D463" s="57" t="s">
        <v>80</v>
      </c>
      <c r="E463" s="57" t="str">
        <f>IFERROR(VLOOKUP($D463,'2. Provider Details'!$A:$H,2,FALSE),"Select Supplier")</f>
        <v>11 Ferndell Close 
Cannock 
Staffs 
WS11 1HR</v>
      </c>
      <c r="F463" s="58" t="str">
        <f>IFERROR(VLOOKUP($D463,'2. Provider Details'!$A:$H,6,FALSE),"Select Supplier")</f>
        <v>N/A</v>
      </c>
      <c r="G463" s="66" t="e">
        <f>+#REF!</f>
        <v>#REF!</v>
      </c>
      <c r="H463" s="58"/>
      <c r="I463" s="58"/>
      <c r="J463" s="58" t="str">
        <f>IFERROR(VLOOKUP($D463,'2. Provider Details'!$A:$H,7,FALSE),"Select Supplier")</f>
        <v>Yes</v>
      </c>
      <c r="K463" s="67">
        <v>3</v>
      </c>
      <c r="L463" s="60">
        <v>44215</v>
      </c>
      <c r="M463" s="60" t="e">
        <f>+#REF!</f>
        <v>#REF!</v>
      </c>
      <c r="N463" s="60" t="e">
        <f>+#REF!</f>
        <v>#REF!</v>
      </c>
      <c r="O463" s="53" t="s">
        <v>12</v>
      </c>
    </row>
    <row r="464" spans="1:15" s="26" customFormat="1" ht="45" hidden="1" customHeight="1" x14ac:dyDescent="0.2">
      <c r="A464" s="60">
        <v>44221</v>
      </c>
      <c r="B464" s="60">
        <v>44221</v>
      </c>
      <c r="C464" s="61">
        <v>3300</v>
      </c>
      <c r="D464" s="57" t="s">
        <v>196</v>
      </c>
      <c r="E464" s="57" t="str">
        <f>IFERROR(VLOOKUP($D464,'2. Provider Details'!$A:$H,2,FALSE),"Select Supplier")</f>
        <v>4 Lonsdale Road
London 
NW6 6RD</v>
      </c>
      <c r="F464" s="58">
        <f>IFERROR(VLOOKUP($D464,'2. Provider Details'!$A:$H,6,FALSE),"Select Supplier")</f>
        <v>223617075</v>
      </c>
      <c r="G464" s="66" t="e">
        <f>+#REF!</f>
        <v>#REF!</v>
      </c>
      <c r="H464" s="58"/>
      <c r="I464" s="58"/>
      <c r="J464" s="58" t="str">
        <f>IFERROR(VLOOKUP($D464,'2. Provider Details'!$A:$H,7,FALSE),"Select Supplier")</f>
        <v>Yes</v>
      </c>
      <c r="K464" s="67">
        <v>4</v>
      </c>
      <c r="L464" s="60">
        <v>44221</v>
      </c>
      <c r="M464" s="60" t="e">
        <f>+#REF!</f>
        <v>#REF!</v>
      </c>
      <c r="N464" s="60" t="e">
        <f>+#REF!</f>
        <v>#REF!</v>
      </c>
      <c r="O464" s="53" t="s">
        <v>12</v>
      </c>
    </row>
    <row r="465" spans="1:15" s="26" customFormat="1" ht="90" hidden="1" customHeight="1" x14ac:dyDescent="0.2">
      <c r="A465" s="60">
        <v>44215</v>
      </c>
      <c r="B465" s="60">
        <v>44215</v>
      </c>
      <c r="C465" s="61">
        <v>5280</v>
      </c>
      <c r="D465" s="57" t="s">
        <v>90</v>
      </c>
      <c r="E465" s="57" t="str">
        <f>IFERROR(VLOOKUP($D465,'2. Provider Details'!$A:$H,2,FALSE),"Select Supplier")</f>
        <v>Dean Row Court  
Summerfields Village Centre 
Dean Row Road  
Wilmslow 
SK9 2TB</v>
      </c>
      <c r="F465" s="58">
        <f>IFERROR(VLOOKUP($D465,'2. Provider Details'!$A:$H,6,FALSE),"Select Supplier")</f>
        <v>235030744</v>
      </c>
      <c r="G465" s="66" t="e">
        <f>+#REF!</f>
        <v>#REF!</v>
      </c>
      <c r="H465" s="58"/>
      <c r="I465" s="58"/>
      <c r="J465" s="58" t="str">
        <f>IFERROR(VLOOKUP($D465,'2. Provider Details'!$A:$H,7,FALSE),"Select Supplier")</f>
        <v>Yes</v>
      </c>
      <c r="K465" s="67" t="s">
        <v>197</v>
      </c>
      <c r="L465" s="60">
        <v>44215</v>
      </c>
      <c r="M465" s="60" t="e">
        <f>+#REF!</f>
        <v>#REF!</v>
      </c>
      <c r="N465" s="60" t="e">
        <f>+#REF!</f>
        <v>#REF!</v>
      </c>
      <c r="O465" s="53" t="s">
        <v>12</v>
      </c>
    </row>
    <row r="466" spans="1:15" s="26" customFormat="1" ht="75" hidden="1" customHeight="1" x14ac:dyDescent="0.2">
      <c r="A466" s="60">
        <v>44236</v>
      </c>
      <c r="B466" s="60">
        <v>44237</v>
      </c>
      <c r="C466" s="61">
        <v>3800</v>
      </c>
      <c r="D466" s="57" t="s">
        <v>189</v>
      </c>
      <c r="E466" s="57" t="str">
        <f>IFERROR(VLOOKUP($D466,'2. Provider Details'!$A:$H,2,FALSE),"Select Supplier")</f>
        <v>15 Pike Way
North Weald 
Epping 
Essex 
CM16 6BL</v>
      </c>
      <c r="F466" s="58">
        <f>IFERROR(VLOOKUP($D466,'2. Provider Details'!$A:$H,6,FALSE),"Select Supplier")</f>
        <v>220425676</v>
      </c>
      <c r="G466" s="66" t="e">
        <f>+#REF!</f>
        <v>#REF!</v>
      </c>
      <c r="H466" s="58"/>
      <c r="I466" s="58"/>
      <c r="J466" s="58" t="str">
        <f>IFERROR(VLOOKUP($D466,'2. Provider Details'!$A:$H,7,FALSE),"Select Supplier")</f>
        <v>Yes</v>
      </c>
      <c r="K466" s="67">
        <v>6</v>
      </c>
      <c r="L466" s="60">
        <v>44237</v>
      </c>
      <c r="M466" s="60" t="e">
        <f>+#REF!</f>
        <v>#REF!</v>
      </c>
      <c r="N466" s="60" t="e">
        <f>+#REF!</f>
        <v>#REF!</v>
      </c>
      <c r="O466" s="53" t="s">
        <v>12</v>
      </c>
    </row>
    <row r="467" spans="1:15" s="26" customFormat="1" ht="90" hidden="1" customHeight="1" x14ac:dyDescent="0.2">
      <c r="A467" s="60">
        <v>44230</v>
      </c>
      <c r="B467" s="60">
        <v>44231</v>
      </c>
      <c r="C467" s="61">
        <v>3060</v>
      </c>
      <c r="D467" s="57" t="s">
        <v>90</v>
      </c>
      <c r="E467" s="57" t="str">
        <f>IFERROR(VLOOKUP($D467,'2. Provider Details'!$A:$H,2,FALSE),"Select Supplier")</f>
        <v>Dean Row Court  
Summerfields Village Centre 
Dean Row Road  
Wilmslow 
SK9 2TB</v>
      </c>
      <c r="F467" s="58">
        <f>IFERROR(VLOOKUP($D467,'2. Provider Details'!$A:$H,6,FALSE),"Select Supplier")</f>
        <v>235030744</v>
      </c>
      <c r="G467" s="66" t="e">
        <f>+#REF!</f>
        <v>#REF!</v>
      </c>
      <c r="H467" s="58"/>
      <c r="I467" s="58"/>
      <c r="J467" s="58" t="str">
        <f>IFERROR(VLOOKUP($D467,'2. Provider Details'!$A:$H,7,FALSE),"Select Supplier")</f>
        <v>Yes</v>
      </c>
      <c r="K467" s="67" t="s">
        <v>197</v>
      </c>
      <c r="L467" s="60">
        <v>44231</v>
      </c>
      <c r="M467" s="60" t="e">
        <f>+#REF!</f>
        <v>#REF!</v>
      </c>
      <c r="N467" s="60" t="e">
        <f>+#REF!</f>
        <v>#REF!</v>
      </c>
      <c r="O467" s="53" t="s">
        <v>12</v>
      </c>
    </row>
    <row r="468" spans="1:15" s="26" customFormat="1" ht="90" hidden="1" customHeight="1" x14ac:dyDescent="0.2">
      <c r="A468" s="60">
        <v>44244</v>
      </c>
      <c r="B468" s="60">
        <v>44245</v>
      </c>
      <c r="C468" s="61">
        <v>8160</v>
      </c>
      <c r="D468" s="57" t="s">
        <v>90</v>
      </c>
      <c r="E468" s="57" t="str">
        <f>IFERROR(VLOOKUP($D468,'2. Provider Details'!$A:$H,2,FALSE),"Select Supplier")</f>
        <v>Dean Row Court  
Summerfields Village Centre 
Dean Row Road  
Wilmslow 
SK9 2TB</v>
      </c>
      <c r="F468" s="58">
        <f>IFERROR(VLOOKUP($D468,'2. Provider Details'!$A:$H,6,FALSE),"Select Supplier")</f>
        <v>235030744</v>
      </c>
      <c r="G468" s="66" t="e">
        <f>+#REF!</f>
        <v>#REF!</v>
      </c>
      <c r="H468" s="58"/>
      <c r="I468" s="58"/>
      <c r="J468" s="58" t="str">
        <f>IFERROR(VLOOKUP($D468,'2. Provider Details'!$A:$H,7,FALSE),"Select Supplier")</f>
        <v>Yes</v>
      </c>
      <c r="K468" s="67">
        <v>1</v>
      </c>
      <c r="L468" s="60">
        <v>44245</v>
      </c>
      <c r="M468" s="60" t="e">
        <f>+#REF!</f>
        <v>#REF!</v>
      </c>
      <c r="N468" s="60" t="e">
        <f>+#REF!</f>
        <v>#REF!</v>
      </c>
      <c r="O468" s="53" t="s">
        <v>12</v>
      </c>
    </row>
    <row r="469" spans="1:15" s="26" customFormat="1" ht="90" hidden="1" customHeight="1" x14ac:dyDescent="0.2">
      <c r="A469" s="60">
        <v>44295</v>
      </c>
      <c r="B469" s="60">
        <v>44302</v>
      </c>
      <c r="C469" s="83">
        <v>7040</v>
      </c>
      <c r="D469" s="57" t="s">
        <v>181</v>
      </c>
      <c r="E469" s="57" t="str">
        <f>IFERROR(VLOOKUP($D469,'2. Provider Details'!$A:$H,2,FALSE),"Select Supplier")</f>
        <v xml:space="preserve">Shooting Butts Centre 
Penkridge Bank Road
Rugeley
WS15 2UB </v>
      </c>
      <c r="F469" s="58">
        <f>IFERROR(VLOOKUP($D469,'2. Provider Details'!$A:$H,6,FALSE),"Select Supplier")</f>
        <v>223605362</v>
      </c>
      <c r="G469" s="66" t="e">
        <f>+#REF!</f>
        <v>#REF!</v>
      </c>
      <c r="H469" s="58"/>
      <c r="I469" s="58"/>
      <c r="J469" s="58" t="str">
        <f>IFERROR(VLOOKUP($D469,'2. Provider Details'!$A:$H,7,FALSE),"Select Supplier")</f>
        <v>Yes</v>
      </c>
      <c r="K469" s="67" t="s">
        <v>197</v>
      </c>
      <c r="L469" s="60">
        <v>44302</v>
      </c>
      <c r="M469" s="60" t="e">
        <f>+#REF!</f>
        <v>#REF!</v>
      </c>
      <c r="N469" s="60" t="e">
        <f>+#REF!</f>
        <v>#REF!</v>
      </c>
      <c r="O469" s="53" t="s">
        <v>12</v>
      </c>
    </row>
    <row r="470" spans="1:15" s="26" customFormat="1" ht="60" hidden="1" customHeight="1" x14ac:dyDescent="0.2">
      <c r="A470" s="60">
        <v>44265</v>
      </c>
      <c r="B470" s="60">
        <v>44266</v>
      </c>
      <c r="C470" s="61">
        <v>2646</v>
      </c>
      <c r="D470" s="57" t="s">
        <v>80</v>
      </c>
      <c r="E470" s="57" t="str">
        <f>IFERROR(VLOOKUP($D470,'2. Provider Details'!$A:$H,2,FALSE),"Select Supplier")</f>
        <v>11 Ferndell Close 
Cannock 
Staffs 
WS11 1HR</v>
      </c>
      <c r="F470" s="58" t="str">
        <f>IFERROR(VLOOKUP($D470,'2. Provider Details'!$A:$H,6,FALSE),"Select Supplier")</f>
        <v>N/A</v>
      </c>
      <c r="G470" s="66" t="e">
        <f>+#REF!</f>
        <v>#REF!</v>
      </c>
      <c r="H470" s="58"/>
      <c r="I470" s="58"/>
      <c r="J470" s="58" t="str">
        <f>IFERROR(VLOOKUP($D470,'2. Provider Details'!$A:$H,7,FALSE),"Select Supplier")</f>
        <v>Yes</v>
      </c>
      <c r="K470" s="67">
        <v>5</v>
      </c>
      <c r="L470" s="60">
        <v>44266</v>
      </c>
      <c r="M470" s="60" t="e">
        <f>+#REF!</f>
        <v>#REF!</v>
      </c>
      <c r="N470" s="60" t="e">
        <f>+#REF!</f>
        <v>#REF!</v>
      </c>
      <c r="O470" s="53" t="s">
        <v>12</v>
      </c>
    </row>
    <row r="471" spans="1:15" s="26" customFormat="1" ht="60" hidden="1" customHeight="1" x14ac:dyDescent="0.2">
      <c r="A471" s="60">
        <v>44272</v>
      </c>
      <c r="B471" s="60">
        <v>44272</v>
      </c>
      <c r="C471" s="61">
        <v>3160.5</v>
      </c>
      <c r="D471" s="57" t="s">
        <v>80</v>
      </c>
      <c r="E471" s="57" t="str">
        <f>IFERROR(VLOOKUP($D471,'2. Provider Details'!$A:$H,2,FALSE),"Select Supplier")</f>
        <v>11 Ferndell Close 
Cannock 
Staffs 
WS11 1HR</v>
      </c>
      <c r="F471" s="58" t="str">
        <f>IFERROR(VLOOKUP($D471,'2. Provider Details'!$A:$H,6,FALSE),"Select Supplier")</f>
        <v>N/A</v>
      </c>
      <c r="G471" s="66" t="e">
        <f>+#REF!</f>
        <v>#REF!</v>
      </c>
      <c r="H471" s="58"/>
      <c r="I471" s="58"/>
      <c r="J471" s="58" t="str">
        <f>IFERROR(VLOOKUP($D471,'2. Provider Details'!$A:$H,7,FALSE),"Select Supplier")</f>
        <v>Yes</v>
      </c>
      <c r="K471" s="67">
        <v>4</v>
      </c>
      <c r="L471" s="60">
        <v>44272</v>
      </c>
      <c r="M471" s="60" t="e">
        <f>+#REF!</f>
        <v>#REF!</v>
      </c>
      <c r="N471" s="60" t="e">
        <f>+#REF!</f>
        <v>#REF!</v>
      </c>
      <c r="O471" s="53" t="s">
        <v>12</v>
      </c>
    </row>
    <row r="472" spans="1:15" s="26" customFormat="1" ht="60" hidden="1" customHeight="1" x14ac:dyDescent="0.2">
      <c r="A472" s="60">
        <v>44272</v>
      </c>
      <c r="B472" s="60">
        <v>44273</v>
      </c>
      <c r="C472" s="61">
        <v>2107</v>
      </c>
      <c r="D472" s="57" t="s">
        <v>80</v>
      </c>
      <c r="E472" s="57" t="str">
        <f>IFERROR(VLOOKUP($D472,'2. Provider Details'!$A:$H,2,FALSE),"Select Supplier")</f>
        <v>11 Ferndell Close 
Cannock 
Staffs 
WS11 1HR</v>
      </c>
      <c r="F472" s="58" t="str">
        <f>IFERROR(VLOOKUP($D472,'2. Provider Details'!$A:$H,6,FALSE),"Select Supplier")</f>
        <v>N/A</v>
      </c>
      <c r="G472" s="66" t="e">
        <f>+#REF!</f>
        <v>#REF!</v>
      </c>
      <c r="H472" s="58"/>
      <c r="I472" s="58"/>
      <c r="J472" s="58" t="str">
        <f>IFERROR(VLOOKUP($D472,'2. Provider Details'!$A:$H,7,FALSE),"Select Supplier")</f>
        <v>Yes</v>
      </c>
      <c r="K472" s="67">
        <v>2</v>
      </c>
      <c r="L472" s="60">
        <v>44273</v>
      </c>
      <c r="M472" s="60" t="e">
        <f>+#REF!</f>
        <v>#REF!</v>
      </c>
      <c r="N472" s="60" t="e">
        <f>+#REF!</f>
        <v>#REF!</v>
      </c>
      <c r="O472" s="53" t="s">
        <v>12</v>
      </c>
    </row>
    <row r="473" spans="1:15" s="26" customFormat="1" ht="60" hidden="1" customHeight="1" x14ac:dyDescent="0.2">
      <c r="A473" s="29">
        <v>44286</v>
      </c>
      <c r="B473" s="29">
        <v>44287</v>
      </c>
      <c r="C473" s="38">
        <v>3500</v>
      </c>
      <c r="D473" s="28" t="s">
        <v>80</v>
      </c>
      <c r="E473" s="28" t="str">
        <f>IFERROR(VLOOKUP($D473,'2. Provider Details'!$A:$H,2,FALSE),"Select Supplier")</f>
        <v>11 Ferndell Close 
Cannock 
Staffs 
WS11 1HR</v>
      </c>
      <c r="F473" s="31" t="str">
        <f>IFERROR(VLOOKUP($D473,'2. Provider Details'!$A:$H,6,FALSE),"Select Supplier")</f>
        <v>N/A</v>
      </c>
      <c r="G473" s="27" t="e">
        <f>+#REF!</f>
        <v>#REF!</v>
      </c>
      <c r="H473" s="31"/>
      <c r="I473" s="31"/>
      <c r="J473" s="31" t="str">
        <f>IFERROR(VLOOKUP($D473,'2. Provider Details'!$A:$H,7,FALSE),"Select Supplier")</f>
        <v>Yes</v>
      </c>
      <c r="K473" s="41">
        <v>2</v>
      </c>
      <c r="L473" s="29">
        <v>44287</v>
      </c>
      <c r="M473" s="29" t="e">
        <f>+#REF!</f>
        <v>#REF!</v>
      </c>
      <c r="N473" s="29" t="e">
        <f>+#REF!</f>
        <v>#REF!</v>
      </c>
      <c r="O473" s="53" t="s">
        <v>12</v>
      </c>
    </row>
    <row r="474" spans="1:15" s="26" customFormat="1" ht="75" hidden="1" customHeight="1" x14ac:dyDescent="0.2">
      <c r="A474" s="60">
        <v>44295</v>
      </c>
      <c r="B474" s="60">
        <v>44295</v>
      </c>
      <c r="C474" s="61">
        <v>4400</v>
      </c>
      <c r="D474" s="57" t="s">
        <v>189</v>
      </c>
      <c r="E474" s="57" t="str">
        <f>IFERROR(VLOOKUP($D474,'2. Provider Details'!$A:$H,2,FALSE),"Select Supplier")</f>
        <v>15 Pike Way
North Weald 
Epping 
Essex 
CM16 6BL</v>
      </c>
      <c r="F474" s="58">
        <f>IFERROR(VLOOKUP($D474,'2. Provider Details'!$A:$H,6,FALSE),"Select Supplier")</f>
        <v>220425676</v>
      </c>
      <c r="G474" s="66" t="e">
        <f>+#REF!</f>
        <v>#REF!</v>
      </c>
      <c r="H474" s="58"/>
      <c r="I474" s="58"/>
      <c r="J474" s="58" t="str">
        <f>IFERROR(VLOOKUP($D474,'2. Provider Details'!$A:$H,7,FALSE),"Select Supplier")</f>
        <v>Yes</v>
      </c>
      <c r="K474" s="67">
        <v>2</v>
      </c>
      <c r="L474" s="60">
        <v>44298</v>
      </c>
      <c r="M474" s="60" t="e">
        <f>+#REF!</f>
        <v>#REF!</v>
      </c>
      <c r="N474" s="60" t="e">
        <f>+#REF!</f>
        <v>#REF!</v>
      </c>
      <c r="O474" s="53" t="s">
        <v>12</v>
      </c>
    </row>
    <row r="475" spans="1:15" s="26" customFormat="1" ht="60" hidden="1" customHeight="1" x14ac:dyDescent="0.2">
      <c r="A475" s="60">
        <v>44293</v>
      </c>
      <c r="B475" s="60">
        <v>44298</v>
      </c>
      <c r="C475" s="61">
        <v>2025</v>
      </c>
      <c r="D475" s="57" t="s">
        <v>80</v>
      </c>
      <c r="E475" s="57" t="str">
        <f>IFERROR(VLOOKUP($D475,'2. Provider Details'!$A:$H,2,FALSE),"Select Supplier")</f>
        <v>11 Ferndell Close 
Cannock 
Staffs 
WS11 1HR</v>
      </c>
      <c r="F475" s="58" t="str">
        <f>IFERROR(VLOOKUP($D475,'2. Provider Details'!$A:$H,6,FALSE),"Select Supplier")</f>
        <v>N/A</v>
      </c>
      <c r="G475" s="66" t="e">
        <f>+#REF!</f>
        <v>#REF!</v>
      </c>
      <c r="H475" s="58"/>
      <c r="I475" s="58"/>
      <c r="J475" s="58" t="str">
        <f>IFERROR(VLOOKUP($D475,'2. Provider Details'!$A:$H,7,FALSE),"Select Supplier")</f>
        <v>Yes</v>
      </c>
      <c r="K475" s="67">
        <v>2</v>
      </c>
      <c r="L475" s="60">
        <v>44298</v>
      </c>
      <c r="M475" s="60" t="e">
        <f>+#REF!</f>
        <v>#REF!</v>
      </c>
      <c r="N475" s="60" t="e">
        <f>+#REF!</f>
        <v>#REF!</v>
      </c>
      <c r="O475" s="53" t="s">
        <v>12</v>
      </c>
    </row>
    <row r="476" spans="1:15" s="26" customFormat="1" ht="60" hidden="1" customHeight="1" x14ac:dyDescent="0.2">
      <c r="A476" s="60">
        <v>44314</v>
      </c>
      <c r="B476" s="60">
        <v>44315</v>
      </c>
      <c r="C476" s="61">
        <v>600</v>
      </c>
      <c r="D476" s="57" t="s">
        <v>80</v>
      </c>
      <c r="E476" s="57" t="str">
        <f>IFERROR(VLOOKUP($D476,'2. Provider Details'!$A:$H,2,FALSE),"Select Supplier")</f>
        <v>11 Ferndell Close 
Cannock 
Staffs 
WS11 1HR</v>
      </c>
      <c r="F476" s="58" t="str">
        <f>IFERROR(VLOOKUP($D476,'2. Provider Details'!$A:$H,6,FALSE),"Select Supplier")</f>
        <v>N/A</v>
      </c>
      <c r="G476" s="66" t="e">
        <f>+#REF!</f>
        <v>#REF!</v>
      </c>
      <c r="H476" s="58"/>
      <c r="I476" s="58"/>
      <c r="J476" s="58" t="str">
        <f>IFERROR(VLOOKUP($D476,'2. Provider Details'!$A:$H,7,FALSE),"Select Supplier")</f>
        <v>Yes</v>
      </c>
      <c r="K476" s="67">
        <v>5</v>
      </c>
      <c r="L476" s="60">
        <v>44315</v>
      </c>
      <c r="M476" s="60" t="e">
        <f>+#REF!</f>
        <v>#REF!</v>
      </c>
      <c r="N476" s="60" t="e">
        <f>+#REF!</f>
        <v>#REF!</v>
      </c>
      <c r="O476" s="53" t="s">
        <v>12</v>
      </c>
    </row>
    <row r="477" spans="1:15" s="26" customFormat="1" ht="90" hidden="1" customHeight="1" x14ac:dyDescent="0.2">
      <c r="A477" s="29">
        <v>44322</v>
      </c>
      <c r="B477" s="29">
        <v>44323</v>
      </c>
      <c r="C477" s="73">
        <v>3300</v>
      </c>
      <c r="D477" s="28" t="s">
        <v>90</v>
      </c>
      <c r="E477" s="28" t="str">
        <f>IFERROR(VLOOKUP($D477,'2. Provider Details'!$A:$H,2,FALSE),"Select Supplier")</f>
        <v>Dean Row Court  
Summerfields Village Centre 
Dean Row Road  
Wilmslow 
SK9 2TB</v>
      </c>
      <c r="F477" s="31">
        <f>IFERROR(VLOOKUP($D477,'2. Provider Details'!$A:$H,6,FALSE),"Select Supplier")</f>
        <v>235030744</v>
      </c>
      <c r="G477" s="27" t="e">
        <f>+#REF!</f>
        <v>#REF!</v>
      </c>
      <c r="H477" s="31"/>
      <c r="I477" s="31"/>
      <c r="J477" s="31" t="str">
        <f>IFERROR(VLOOKUP($D477,'2. Provider Details'!$A:$H,7,FALSE),"Select Supplier")</f>
        <v>Yes</v>
      </c>
      <c r="K477" s="41">
        <v>2</v>
      </c>
      <c r="L477" s="29">
        <v>44323</v>
      </c>
      <c r="M477" s="29" t="e">
        <f>+#REF!</f>
        <v>#REF!</v>
      </c>
      <c r="N477" s="29" t="e">
        <f>+#REF!</f>
        <v>#REF!</v>
      </c>
      <c r="O477" s="53" t="s">
        <v>12</v>
      </c>
    </row>
    <row r="478" spans="1:15" s="26" customFormat="1" ht="75" hidden="1" customHeight="1" x14ac:dyDescent="0.2">
      <c r="A478" s="29">
        <v>44334</v>
      </c>
      <c r="B478" s="29">
        <v>44334</v>
      </c>
      <c r="C478" s="73">
        <v>28600</v>
      </c>
      <c r="D478" s="28" t="s">
        <v>189</v>
      </c>
      <c r="E478" s="28" t="str">
        <f>IFERROR(VLOOKUP($D478,'2. Provider Details'!$A:$H,2,FALSE),"Select Supplier")</f>
        <v>15 Pike Way
North Weald 
Epping 
Essex 
CM16 6BL</v>
      </c>
      <c r="F478" s="31">
        <f>IFERROR(VLOOKUP($D478,'2. Provider Details'!$A:$H,6,FALSE),"Select Supplier")</f>
        <v>220425676</v>
      </c>
      <c r="G478" s="27" t="e">
        <f>+#REF!</f>
        <v>#REF!</v>
      </c>
      <c r="H478" s="31"/>
      <c r="I478" s="31"/>
      <c r="J478" s="31" t="str">
        <f>IFERROR(VLOOKUP($D478,'2. Provider Details'!$A:$H,7,FALSE),"Select Supplier")</f>
        <v>Yes</v>
      </c>
      <c r="K478" s="41">
        <v>3</v>
      </c>
      <c r="L478" s="29">
        <v>44334</v>
      </c>
      <c r="M478" s="29" t="e">
        <f>+#REF!</f>
        <v>#REF!</v>
      </c>
      <c r="N478" s="29" t="e">
        <f>+#REF!</f>
        <v>#REF!</v>
      </c>
      <c r="O478" s="53" t="s">
        <v>12</v>
      </c>
    </row>
    <row r="479" spans="1:15" s="26" customFormat="1" ht="75" hidden="1" customHeight="1" x14ac:dyDescent="0.2">
      <c r="A479" s="29">
        <v>44322</v>
      </c>
      <c r="B479" s="29">
        <v>44326</v>
      </c>
      <c r="C479" s="73">
        <v>1000</v>
      </c>
      <c r="D479" s="28" t="s">
        <v>189</v>
      </c>
      <c r="E479" s="28" t="str">
        <f>IFERROR(VLOOKUP($D479,'2. Provider Details'!$A:$H,2,FALSE),"Select Supplier")</f>
        <v>15 Pike Way
North Weald 
Epping 
Essex 
CM16 6BL</v>
      </c>
      <c r="F479" s="31">
        <f>IFERROR(VLOOKUP($D479,'2. Provider Details'!$A:$H,6,FALSE),"Select Supplier")</f>
        <v>220425676</v>
      </c>
      <c r="G479" s="27" t="e">
        <f>+#REF!</f>
        <v>#REF!</v>
      </c>
      <c r="H479" s="31"/>
      <c r="I479" s="31"/>
      <c r="J479" s="31" t="str">
        <f>IFERROR(VLOOKUP($D479,'2. Provider Details'!$A:$H,7,FALSE),"Select Supplier")</f>
        <v>Yes</v>
      </c>
      <c r="K479" s="41">
        <v>1</v>
      </c>
      <c r="L479" s="29">
        <v>44326</v>
      </c>
      <c r="M479" s="29" t="e">
        <f>+#REF!</f>
        <v>#REF!</v>
      </c>
      <c r="N479" s="29" t="e">
        <f>+#REF!</f>
        <v>#REF!</v>
      </c>
      <c r="O479" s="53" t="s">
        <v>12</v>
      </c>
    </row>
    <row r="480" spans="1:15" s="26" customFormat="1" ht="75" hidden="1" customHeight="1" x14ac:dyDescent="0.2">
      <c r="A480" s="29">
        <v>44334</v>
      </c>
      <c r="B480" s="29">
        <v>44335</v>
      </c>
      <c r="C480" s="73">
        <v>2580</v>
      </c>
      <c r="D480" s="28" t="s">
        <v>189</v>
      </c>
      <c r="E480" s="28" t="str">
        <f>IFERROR(VLOOKUP($D480,'2. Provider Details'!$A:$H,2,FALSE),"Select Supplier")</f>
        <v>15 Pike Way
North Weald 
Epping 
Essex 
CM16 6BL</v>
      </c>
      <c r="F480" s="31">
        <f>IFERROR(VLOOKUP($D480,'2. Provider Details'!$A:$H,6,FALSE),"Select Supplier")</f>
        <v>220425676</v>
      </c>
      <c r="G480" s="27" t="e">
        <f>+#REF!</f>
        <v>#REF!</v>
      </c>
      <c r="H480" s="31"/>
      <c r="I480" s="31"/>
      <c r="J480" s="31" t="str">
        <f>IFERROR(VLOOKUP($D480,'2. Provider Details'!$A:$H,7,FALSE),"Select Supplier")</f>
        <v>Yes</v>
      </c>
      <c r="K480" s="41">
        <v>3</v>
      </c>
      <c r="L480" s="29">
        <v>44337</v>
      </c>
      <c r="M480" s="29" t="e">
        <f>+#REF!</f>
        <v>#REF!</v>
      </c>
      <c r="N480" s="29" t="e">
        <f>+#REF!</f>
        <v>#REF!</v>
      </c>
      <c r="O480" s="53" t="s">
        <v>184</v>
      </c>
    </row>
    <row r="481" spans="1:77" s="26" customFormat="1" ht="60" hidden="1" customHeight="1" x14ac:dyDescent="0.2">
      <c r="A481" s="29">
        <v>44330</v>
      </c>
      <c r="B481" s="29">
        <v>44333</v>
      </c>
      <c r="C481" s="38">
        <v>1500</v>
      </c>
      <c r="D481" s="28" t="s">
        <v>80</v>
      </c>
      <c r="E481" s="28" t="str">
        <f>IFERROR(VLOOKUP($D481,'2. Provider Details'!$A:$H,2,FALSE),"Select Supplier")</f>
        <v>11 Ferndell Close 
Cannock 
Staffs 
WS11 1HR</v>
      </c>
      <c r="F481" s="31" t="str">
        <f>IFERROR(VLOOKUP($D481,'2. Provider Details'!$A:$H,6,FALSE),"Select Supplier")</f>
        <v>N/A</v>
      </c>
      <c r="G481" s="27" t="e">
        <f>+#REF!</f>
        <v>#REF!</v>
      </c>
      <c r="H481" s="31"/>
      <c r="I481" s="31"/>
      <c r="J481" s="31" t="str">
        <f>IFERROR(VLOOKUP($D481,'2. Provider Details'!$A:$H,7,FALSE),"Select Supplier")</f>
        <v>Yes</v>
      </c>
      <c r="K481" s="41">
        <v>1</v>
      </c>
      <c r="L481" s="29">
        <v>44333</v>
      </c>
      <c r="M481" s="29" t="e">
        <f>+#REF!</f>
        <v>#REF!</v>
      </c>
      <c r="N481" s="29" t="e">
        <f>+#REF!</f>
        <v>#REF!</v>
      </c>
      <c r="O481" s="53" t="s">
        <v>12</v>
      </c>
    </row>
    <row r="482" spans="1:77" s="26" customFormat="1" ht="60" hidden="1" customHeight="1" x14ac:dyDescent="0.2">
      <c r="A482" s="60">
        <v>44330</v>
      </c>
      <c r="B482" s="60"/>
      <c r="C482" s="61">
        <v>12480</v>
      </c>
      <c r="D482" s="57" t="s">
        <v>299</v>
      </c>
      <c r="E482" s="57" t="str">
        <f>IFERROR(VLOOKUP($D482,'2. Provider Details'!$A:$H,2,FALSE),"Select Supplier")</f>
        <v>5 St Paul's Square
Burton on Trent
Staffordshire
DE14 2EF</v>
      </c>
      <c r="F482" s="58" t="str">
        <f>IFERROR(VLOOKUP($D482,'2. Provider Details'!$A:$H,6,FALSE),"Select Supplier")</f>
        <v>N/A</v>
      </c>
      <c r="G482" s="66" t="e">
        <f>+#REF!</f>
        <v>#REF!</v>
      </c>
      <c r="H482" s="58"/>
      <c r="I482" s="58"/>
      <c r="J482" s="58" t="str">
        <f>IFERROR(VLOOKUP($D482,'2. Provider Details'!$A:$H,7,FALSE),"Select Supplier")</f>
        <v>Yes</v>
      </c>
      <c r="K482" s="67">
        <v>2</v>
      </c>
      <c r="L482" s="60">
        <v>44334</v>
      </c>
      <c r="M482" s="60" t="e">
        <f>+#REF!</f>
        <v>#REF!</v>
      </c>
      <c r="N482" s="60" t="e">
        <f>+#REF!</f>
        <v>#REF!</v>
      </c>
      <c r="O482" s="53" t="s">
        <v>12</v>
      </c>
    </row>
    <row r="483" spans="1:77" s="26" customFormat="1" ht="90" hidden="1" customHeight="1" x14ac:dyDescent="0.2">
      <c r="A483" s="60">
        <v>44335</v>
      </c>
      <c r="B483" s="60">
        <v>44335</v>
      </c>
      <c r="C483" s="61">
        <v>1760</v>
      </c>
      <c r="D483" s="57" t="s">
        <v>90</v>
      </c>
      <c r="E483" s="57" t="str">
        <f>IFERROR(VLOOKUP($D483,'2. Provider Details'!$A:$H,2,FALSE),"Select Supplier")</f>
        <v>Dean Row Court  
Summerfields Village Centre 
Dean Row Road  
Wilmslow 
SK9 2TB</v>
      </c>
      <c r="F483" s="58">
        <f>IFERROR(VLOOKUP($D483,'2. Provider Details'!$A:$H,6,FALSE),"Select Supplier")</f>
        <v>235030744</v>
      </c>
      <c r="G483" s="66" t="e">
        <f>+#REF!</f>
        <v>#REF!</v>
      </c>
      <c r="H483" s="58"/>
      <c r="I483" s="58"/>
      <c r="J483" s="58" t="str">
        <f>IFERROR(VLOOKUP($D483,'2. Provider Details'!$A:$H,7,FALSE),"Select Supplier")</f>
        <v>Yes</v>
      </c>
      <c r="K483" s="67">
        <v>2</v>
      </c>
      <c r="L483" s="60">
        <v>44366</v>
      </c>
      <c r="M483" s="60" t="e">
        <f>+#REF!</f>
        <v>#REF!</v>
      </c>
      <c r="N483" s="60" t="e">
        <f>+#REF!</f>
        <v>#REF!</v>
      </c>
      <c r="O483" s="53" t="s">
        <v>12</v>
      </c>
    </row>
    <row r="484" spans="1:77" s="26" customFormat="1" ht="90" hidden="1" customHeight="1" x14ac:dyDescent="0.2">
      <c r="A484" s="60">
        <v>44341</v>
      </c>
      <c r="B484" s="60">
        <v>44341</v>
      </c>
      <c r="C484" s="61">
        <v>3630</v>
      </c>
      <c r="D484" s="57" t="s">
        <v>90</v>
      </c>
      <c r="E484" s="57" t="str">
        <f>IFERROR(VLOOKUP($D484,'2. Provider Details'!$A:$H,2,FALSE),"Select Supplier")</f>
        <v>Dean Row Court  
Summerfields Village Centre 
Dean Row Road  
Wilmslow 
SK9 2TB</v>
      </c>
      <c r="F484" s="58">
        <f>IFERROR(VLOOKUP($D484,'2. Provider Details'!$A:$H,6,FALSE),"Select Supplier")</f>
        <v>235030744</v>
      </c>
      <c r="G484" s="66" t="e">
        <f>+#REF!</f>
        <v>#REF!</v>
      </c>
      <c r="H484" s="58"/>
      <c r="I484" s="58"/>
      <c r="J484" s="58" t="str">
        <f>IFERROR(VLOOKUP($D484,'2. Provider Details'!$A:$H,7,FALSE),"Select Supplier")</f>
        <v>Yes</v>
      </c>
      <c r="K484" s="67">
        <v>2</v>
      </c>
      <c r="L484" s="60">
        <v>44343</v>
      </c>
      <c r="M484" s="60" t="e">
        <f>+#REF!</f>
        <v>#REF!</v>
      </c>
      <c r="N484" s="60" t="e">
        <f>+#REF!</f>
        <v>#REF!</v>
      </c>
      <c r="O484" s="53" t="s">
        <v>184</v>
      </c>
    </row>
    <row r="485" spans="1:77" s="26" customFormat="1" ht="60" hidden="1" customHeight="1" x14ac:dyDescent="0.2">
      <c r="A485" s="60">
        <v>44343</v>
      </c>
      <c r="B485" s="60">
        <v>44343</v>
      </c>
      <c r="C485" s="61">
        <v>3300</v>
      </c>
      <c r="D485" s="57" t="s">
        <v>80</v>
      </c>
      <c r="E485" s="57" t="str">
        <f>IFERROR(VLOOKUP($D485,'2. Provider Details'!$A:$H,2,FALSE),"Select Supplier")</f>
        <v>11 Ferndell Close 
Cannock 
Staffs 
WS11 1HR</v>
      </c>
      <c r="F485" s="58" t="str">
        <f>IFERROR(VLOOKUP($D485,'2. Provider Details'!$A:$H,6,FALSE),"Select Supplier")</f>
        <v>N/A</v>
      </c>
      <c r="G485" s="66" t="e">
        <f>+#REF!</f>
        <v>#REF!</v>
      </c>
      <c r="H485" s="58"/>
      <c r="I485" s="58"/>
      <c r="J485" s="58" t="str">
        <f>IFERROR(VLOOKUP($D485,'2. Provider Details'!$A:$H,7,FALSE),"Select Supplier")</f>
        <v>Yes</v>
      </c>
      <c r="K485" s="67">
        <v>2</v>
      </c>
      <c r="L485" s="60">
        <v>44344</v>
      </c>
      <c r="M485" s="60" t="e">
        <f>+#REF!</f>
        <v>#REF!</v>
      </c>
      <c r="N485" s="60" t="e">
        <f>+#REF!</f>
        <v>#REF!</v>
      </c>
      <c r="O485" s="53" t="s">
        <v>12</v>
      </c>
    </row>
    <row r="486" spans="1:77" s="25" customFormat="1" ht="60" hidden="1" customHeight="1" x14ac:dyDescent="0.2">
      <c r="A486" s="29">
        <v>44343</v>
      </c>
      <c r="B486" s="29">
        <v>44351</v>
      </c>
      <c r="C486" s="38">
        <v>3201</v>
      </c>
      <c r="D486" s="28" t="s">
        <v>186</v>
      </c>
      <c r="E486" s="28" t="str">
        <f>IFERROR(VLOOKUP($D486,'2. Provider Details'!$A:$H,2,FALSE),"Select Supplier")</f>
        <v>99 Trent Valley Road
Lichfield
WS13 6EZ</v>
      </c>
      <c r="F486" s="31" t="str">
        <f>IFERROR(VLOOKUP($D486,'2. Provider Details'!$A:$H,6,FALSE),"Select Supplier")</f>
        <v>N/A</v>
      </c>
      <c r="G486" s="27" t="e">
        <f>+#REF!</f>
        <v>#REF!</v>
      </c>
      <c r="H486" s="31"/>
      <c r="I486" s="31"/>
      <c r="J486" s="31" t="str">
        <f>IFERROR(VLOOKUP($D486,'2. Provider Details'!$A:$H,7,FALSE),"Select Supplier")</f>
        <v>Yes</v>
      </c>
      <c r="K486" s="41">
        <v>1</v>
      </c>
      <c r="L486" s="29">
        <v>44354</v>
      </c>
      <c r="M486" s="29" t="e">
        <f>+#REF!</f>
        <v>#REF!</v>
      </c>
      <c r="N486" s="29" t="e">
        <f>+#REF!</f>
        <v>#REF!</v>
      </c>
      <c r="O486" s="53" t="s">
        <v>12</v>
      </c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BC486" s="26"/>
      <c r="BD486" s="26"/>
      <c r="BE486" s="26"/>
      <c r="BF486" s="26"/>
      <c r="BG486" s="26"/>
      <c r="BH486" s="26"/>
      <c r="BI486" s="26"/>
      <c r="BJ486" s="26"/>
      <c r="BK486" s="26"/>
      <c r="BL486" s="26"/>
      <c r="BM486" s="26"/>
      <c r="BN486" s="26"/>
      <c r="BO486" s="26"/>
      <c r="BP486" s="26"/>
      <c r="BQ486" s="26"/>
      <c r="BR486" s="26"/>
      <c r="BS486" s="26"/>
      <c r="BT486" s="26"/>
      <c r="BU486" s="26"/>
      <c r="BV486" s="26"/>
      <c r="BW486" s="26"/>
      <c r="BX486" s="26"/>
      <c r="BY486" s="26"/>
    </row>
    <row r="487" spans="1:77" s="26" customFormat="1" ht="15" hidden="1" customHeight="1" x14ac:dyDescent="0.2">
      <c r="A487" s="15"/>
      <c r="B487" s="15"/>
      <c r="C487" s="46"/>
      <c r="D487" s="14"/>
      <c r="E487" s="14" t="str">
        <f>IFERROR(VLOOKUP($D487,'2. Provider Details'!$A:$H,2,FALSE),"Select Supplier")</f>
        <v>Select Supplier</v>
      </c>
      <c r="F487" s="17" t="str">
        <f>IFERROR(VLOOKUP($D487,'2. Provider Details'!$A:$H,6,FALSE),"Select Supplier")</f>
        <v>Select Supplier</v>
      </c>
      <c r="G487" s="12" t="e">
        <f>+#REF!</f>
        <v>#REF!</v>
      </c>
      <c r="H487" s="17"/>
      <c r="I487" s="17"/>
      <c r="J487" s="17" t="str">
        <f>IFERROR(VLOOKUP($D487,'2. Provider Details'!$A:$H,7,FALSE),"Select Supplier")</f>
        <v>Select Supplier</v>
      </c>
      <c r="K487" s="47"/>
      <c r="L487" s="15"/>
      <c r="M487" s="15" t="e">
        <f>+#REF!</f>
        <v>#REF!</v>
      </c>
      <c r="N487" s="15" t="e">
        <f>+#REF!</f>
        <v>#REF!</v>
      </c>
      <c r="O487" s="74" t="s">
        <v>44</v>
      </c>
    </row>
    <row r="488" spans="1:77" ht="90" hidden="1" customHeight="1" x14ac:dyDescent="0.2">
      <c r="A488" s="29">
        <v>44344</v>
      </c>
      <c r="B488" s="29">
        <v>44344</v>
      </c>
      <c r="C488" s="38">
        <v>1100</v>
      </c>
      <c r="D488" s="28" t="s">
        <v>90</v>
      </c>
      <c r="E488" s="28" t="str">
        <f>IFERROR(VLOOKUP($D488,'2. Provider Details'!$A:$H,2,FALSE),"Select Supplier")</f>
        <v>Dean Row Court  
Summerfields Village Centre 
Dean Row Road  
Wilmslow 
SK9 2TB</v>
      </c>
      <c r="F488" s="31">
        <f>IFERROR(VLOOKUP($D488,'2. Provider Details'!$A:$H,6,FALSE),"Select Supplier")</f>
        <v>235030744</v>
      </c>
      <c r="G488" s="27" t="e">
        <f>+#REF!</f>
        <v>#REF!</v>
      </c>
      <c r="H488" s="31"/>
      <c r="I488" s="84"/>
      <c r="J488" s="31" t="str">
        <f>IFERROR(VLOOKUP($D488,'2. Provider Details'!$A:$H,7,FALSE),"Select Supplier")</f>
        <v>Yes</v>
      </c>
      <c r="K488" s="89">
        <v>2</v>
      </c>
      <c r="L488" s="87">
        <v>44348</v>
      </c>
      <c r="M488" s="29" t="e">
        <f>+#REF!</f>
        <v>#REF!</v>
      </c>
      <c r="N488" s="29" t="e">
        <f>+#REF!</f>
        <v>#REF!</v>
      </c>
      <c r="O488" s="108" t="s">
        <v>12</v>
      </c>
      <c r="P488" s="11"/>
    </row>
    <row r="489" spans="1:77" s="90" customFormat="1" ht="90" hidden="1" customHeight="1" x14ac:dyDescent="0.2">
      <c r="A489" s="29">
        <v>44348</v>
      </c>
      <c r="B489" s="29">
        <v>44349</v>
      </c>
      <c r="C489" s="38">
        <v>715</v>
      </c>
      <c r="D489" s="28" t="s">
        <v>90</v>
      </c>
      <c r="E489" s="28" t="str">
        <f>IFERROR(VLOOKUP($D489,'2. Provider Details'!$A:$H,2,FALSE),"Select Supplier")</f>
        <v>Dean Row Court  
Summerfields Village Centre 
Dean Row Road  
Wilmslow 
SK9 2TB</v>
      </c>
      <c r="F489" s="31">
        <f>IFERROR(VLOOKUP($D489,'2. Provider Details'!$A:$H,6,FALSE),"Select Supplier")</f>
        <v>235030744</v>
      </c>
      <c r="G489" s="27" t="e">
        <f>+#REF!</f>
        <v>#REF!</v>
      </c>
      <c r="H489" s="31"/>
      <c r="I489" s="84"/>
      <c r="J489" s="31" t="str">
        <f>IFERROR(VLOOKUP($D489,'2. Provider Details'!$A:$H,7,FALSE),"Select Supplier")</f>
        <v>Yes</v>
      </c>
      <c r="K489" s="89">
        <v>2</v>
      </c>
      <c r="L489" s="87">
        <v>44354</v>
      </c>
      <c r="M489" s="29" t="e">
        <f>+#REF!</f>
        <v>#REF!</v>
      </c>
      <c r="N489" s="29" t="e">
        <f>+#REF!</f>
        <v>#REF!</v>
      </c>
      <c r="O489" s="108" t="s">
        <v>12</v>
      </c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</row>
    <row r="490" spans="1:77" s="90" customFormat="1" ht="45" hidden="1" customHeight="1" x14ac:dyDescent="0.2">
      <c r="A490" s="29">
        <v>44349</v>
      </c>
      <c r="B490" s="29">
        <v>44350</v>
      </c>
      <c r="C490" s="38">
        <v>2700</v>
      </c>
      <c r="D490" s="28" t="s">
        <v>196</v>
      </c>
      <c r="E490" s="28" t="str">
        <f>IFERROR(VLOOKUP($D490,'2. Provider Details'!$A:$H,2,FALSE),"Select Supplier")</f>
        <v>4 Lonsdale Road
London 
NW6 6RD</v>
      </c>
      <c r="F490" s="31">
        <f>IFERROR(VLOOKUP($D490,'2. Provider Details'!$A:$H,6,FALSE),"Select Supplier")</f>
        <v>223617075</v>
      </c>
      <c r="G490" s="27" t="e">
        <f>+#REF!</f>
        <v>#REF!</v>
      </c>
      <c r="H490" s="31"/>
      <c r="I490" s="84"/>
      <c r="J490" s="31" t="str">
        <f>IFERROR(VLOOKUP($D490,'2. Provider Details'!$A:$H,7,FALSE),"Select Supplier")</f>
        <v>Yes</v>
      </c>
      <c r="K490" s="89">
        <v>2</v>
      </c>
      <c r="L490" s="87">
        <v>44351</v>
      </c>
      <c r="M490" s="29" t="e">
        <f>+#REF!</f>
        <v>#REF!</v>
      </c>
      <c r="N490" s="29" t="e">
        <f>+#REF!</f>
        <v>#REF!</v>
      </c>
      <c r="O490" s="108" t="s">
        <v>12</v>
      </c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</row>
    <row r="491" spans="1:77" ht="15" hidden="1" customHeight="1" x14ac:dyDescent="0.2">
      <c r="A491" s="15"/>
      <c r="B491" s="15"/>
      <c r="C491" s="46"/>
      <c r="D491" s="14"/>
      <c r="E491" s="14" t="str">
        <f>IFERROR(VLOOKUP($D491,'2. Provider Details'!$A:$H,2,FALSE),"Select Supplier")</f>
        <v>Select Supplier</v>
      </c>
      <c r="F491" s="17" t="str">
        <f>IFERROR(VLOOKUP($D491,'2. Provider Details'!$A:$H,6,FALSE),"Select Supplier")</f>
        <v>Select Supplier</v>
      </c>
      <c r="G491" s="12" t="e">
        <f>+#REF!</f>
        <v>#REF!</v>
      </c>
      <c r="H491" s="17"/>
      <c r="I491" s="93"/>
      <c r="J491" s="17" t="str">
        <f>IFERROR(VLOOKUP($D491,'2. Provider Details'!$A:$H,7,FALSE),"Select Supplier")</f>
        <v>Select Supplier</v>
      </c>
      <c r="K491" s="98">
        <v>0</v>
      </c>
      <c r="L491" s="99"/>
      <c r="M491" s="15" t="e">
        <f>+#REF!</f>
        <v>#REF!</v>
      </c>
      <c r="N491" s="15" t="e">
        <f>+#REF!</f>
        <v>#REF!</v>
      </c>
      <c r="O491" s="94" t="s">
        <v>44</v>
      </c>
      <c r="P491" s="11"/>
    </row>
    <row r="492" spans="1:77" ht="15" hidden="1" customHeight="1" x14ac:dyDescent="0.2">
      <c r="A492" s="15"/>
      <c r="B492" s="15"/>
      <c r="C492" s="46"/>
      <c r="D492" s="14"/>
      <c r="E492" s="14" t="str">
        <f>IFERROR(VLOOKUP($D492,'2. Provider Details'!$A:$H,2,FALSE),"Select Supplier")</f>
        <v>Select Supplier</v>
      </c>
      <c r="F492" s="17" t="str">
        <f>IFERROR(VLOOKUP($D492,'2. Provider Details'!$A:$H,6,FALSE),"Select Supplier")</f>
        <v>Select Supplier</v>
      </c>
      <c r="G492" s="12" t="e">
        <f>+#REF!</f>
        <v>#REF!</v>
      </c>
      <c r="H492" s="17"/>
      <c r="I492" s="93"/>
      <c r="J492" s="17" t="str">
        <f>IFERROR(VLOOKUP($D492,'2. Provider Details'!$A:$H,7,FALSE),"Select Supplier")</f>
        <v>Select Supplier</v>
      </c>
      <c r="K492" s="95">
        <v>0</v>
      </c>
      <c r="L492" s="97"/>
      <c r="M492" s="15" t="e">
        <f>+#REF!</f>
        <v>#REF!</v>
      </c>
      <c r="N492" s="15" t="e">
        <f>+#REF!</f>
        <v>#REF!</v>
      </c>
      <c r="O492" s="94" t="s">
        <v>44</v>
      </c>
      <c r="P492" s="11"/>
    </row>
    <row r="493" spans="1:77" ht="15" hidden="1" customHeight="1" x14ac:dyDescent="0.2">
      <c r="A493" s="15"/>
      <c r="B493" s="15"/>
      <c r="C493" s="46"/>
      <c r="D493" s="14"/>
      <c r="E493" s="14" t="str">
        <f>IFERROR(VLOOKUP($D493,'2. Provider Details'!$A:$H,2,FALSE),"Select Supplier")</f>
        <v>Select Supplier</v>
      </c>
      <c r="F493" s="17" t="str">
        <f>IFERROR(VLOOKUP($D493,'2. Provider Details'!$A:$H,6,FALSE),"Select Supplier")</f>
        <v>Select Supplier</v>
      </c>
      <c r="G493" s="12" t="e">
        <f>+#REF!</f>
        <v>#REF!</v>
      </c>
      <c r="H493" s="17"/>
      <c r="I493" s="93"/>
      <c r="J493" s="17" t="str">
        <f>IFERROR(VLOOKUP($D493,'2. Provider Details'!$A:$H,7,FALSE),"Select Supplier")</f>
        <v>Select Supplier</v>
      </c>
      <c r="K493" s="98"/>
      <c r="L493" s="99"/>
      <c r="M493" s="15" t="e">
        <f>+#REF!</f>
        <v>#REF!</v>
      </c>
      <c r="N493" s="15" t="e">
        <f>+#REF!</f>
        <v>#REF!</v>
      </c>
      <c r="O493" s="94" t="s">
        <v>44</v>
      </c>
      <c r="P493" s="11"/>
    </row>
    <row r="494" spans="1:77" ht="75" hidden="1" customHeight="1" x14ac:dyDescent="0.2">
      <c r="A494" s="29">
        <v>44350</v>
      </c>
      <c r="B494" s="29">
        <v>44354</v>
      </c>
      <c r="C494" s="38">
        <v>1650</v>
      </c>
      <c r="D494" s="28" t="s">
        <v>196</v>
      </c>
      <c r="E494" s="28" t="str">
        <f>IFERROR(VLOOKUP($D494,'2. Provider Details'!$A:$H,2,FALSE),"Select Supplier")</f>
        <v>4 Lonsdale Road
London 
NW6 6RD</v>
      </c>
      <c r="F494" s="31">
        <f>IFERROR(VLOOKUP($D494,'2. Provider Details'!$A:$H,6,FALSE),"Select Supplier")</f>
        <v>223617075</v>
      </c>
      <c r="G494" s="27" t="e">
        <f>+#REF!</f>
        <v>#REF!</v>
      </c>
      <c r="H494" s="31"/>
      <c r="I494" s="84"/>
      <c r="J494" s="31" t="str">
        <f>IFERROR(VLOOKUP($D494,'2. Provider Details'!$A:$H,7,FALSE),"Select Supplier")</f>
        <v>Yes</v>
      </c>
      <c r="K494" s="89">
        <v>2</v>
      </c>
      <c r="L494" s="87">
        <v>44354</v>
      </c>
      <c r="M494" s="29" t="e">
        <f>+#REF!</f>
        <v>#REF!</v>
      </c>
      <c r="N494" s="29" t="e">
        <f>+#REF!</f>
        <v>#REF!</v>
      </c>
      <c r="O494" s="108" t="s">
        <v>12</v>
      </c>
      <c r="P494" s="11"/>
    </row>
    <row r="495" spans="1:77" s="90" customFormat="1" ht="112.5" hidden="1" customHeight="1" x14ac:dyDescent="0.2">
      <c r="A495" s="29">
        <v>44349</v>
      </c>
      <c r="B495" s="29">
        <v>44351</v>
      </c>
      <c r="C495" s="38">
        <v>1575</v>
      </c>
      <c r="D495" s="28" t="s">
        <v>189</v>
      </c>
      <c r="E495" s="28" t="str">
        <f>IFERROR(VLOOKUP($D495,'2. Provider Details'!$A:$H,2,FALSE),"Select Supplier")</f>
        <v>15 Pike Way
North Weald 
Epping 
Essex 
CM16 6BL</v>
      </c>
      <c r="F495" s="31">
        <f>IFERROR(VLOOKUP($D495,'2. Provider Details'!$A:$H,6,FALSE),"Select Supplier")</f>
        <v>220425676</v>
      </c>
      <c r="G495" s="27" t="e">
        <f>+#REF!</f>
        <v>#REF!</v>
      </c>
      <c r="H495" s="31"/>
      <c r="I495" s="84"/>
      <c r="J495" s="31" t="str">
        <f>IFERROR(VLOOKUP($D495,'2. Provider Details'!$A:$H,7,FALSE),"Select Supplier")</f>
        <v>Yes</v>
      </c>
      <c r="K495" s="91">
        <v>2</v>
      </c>
      <c r="L495" s="92">
        <v>44351</v>
      </c>
      <c r="M495" s="29" t="e">
        <f>+#REF!</f>
        <v>#REF!</v>
      </c>
      <c r="N495" s="29" t="e">
        <f>+#REF!</f>
        <v>#REF!</v>
      </c>
      <c r="O495" s="108" t="s">
        <v>12</v>
      </c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</row>
    <row r="496" spans="1:77" ht="100.5" hidden="1" customHeight="1" x14ac:dyDescent="0.2">
      <c r="A496" s="29">
        <v>44356</v>
      </c>
      <c r="B496" s="29">
        <v>44357</v>
      </c>
      <c r="C496" s="38">
        <v>1400</v>
      </c>
      <c r="D496" s="28" t="s">
        <v>80</v>
      </c>
      <c r="E496" s="28" t="str">
        <f>IFERROR(VLOOKUP($D496,'2. Provider Details'!$A:$H,2,FALSE),"Select Supplier")</f>
        <v>11 Ferndell Close 
Cannock 
Staffs 
WS11 1HR</v>
      </c>
      <c r="F496" s="31" t="str">
        <f>IFERROR(VLOOKUP($D496,'2. Provider Details'!$A:$H,6,FALSE),"Select Supplier")</f>
        <v>N/A</v>
      </c>
      <c r="G496" s="27" t="e">
        <f>+#REF!</f>
        <v>#REF!</v>
      </c>
      <c r="H496" s="31"/>
      <c r="I496" s="84"/>
      <c r="J496" s="31" t="str">
        <f>IFERROR(VLOOKUP($D496,'2. Provider Details'!$A:$H,7,FALSE),"Select Supplier")</f>
        <v>Yes</v>
      </c>
      <c r="K496" s="89">
        <v>2</v>
      </c>
      <c r="L496" s="87">
        <v>44357</v>
      </c>
      <c r="M496" s="29" t="e">
        <f>+#REF!</f>
        <v>#REF!</v>
      </c>
      <c r="N496" s="29" t="e">
        <f>+#REF!</f>
        <v>#REF!</v>
      </c>
      <c r="O496" s="108" t="s">
        <v>12</v>
      </c>
      <c r="P496" s="11"/>
    </row>
    <row r="497" spans="1:77" ht="60" hidden="1" customHeight="1" x14ac:dyDescent="0.2">
      <c r="A497" s="29">
        <v>44356</v>
      </c>
      <c r="B497" s="29">
        <v>44357</v>
      </c>
      <c r="C497" s="38">
        <v>528</v>
      </c>
      <c r="D497" s="28" t="s">
        <v>80</v>
      </c>
      <c r="E497" s="28" t="str">
        <f>IFERROR(VLOOKUP($D497,'2. Provider Details'!$A:$H,2,FALSE),"Select Supplier")</f>
        <v>11 Ferndell Close 
Cannock 
Staffs 
WS11 1HR</v>
      </c>
      <c r="F497" s="31" t="str">
        <f>IFERROR(VLOOKUP($D497,'2. Provider Details'!$A:$H,6,FALSE),"Select Supplier")</f>
        <v>N/A</v>
      </c>
      <c r="G497" s="27" t="e">
        <f>+#REF!</f>
        <v>#REF!</v>
      </c>
      <c r="H497" s="31"/>
      <c r="I497" s="84"/>
      <c r="J497" s="31" t="str">
        <f>IFERROR(VLOOKUP($D497,'2. Provider Details'!$A:$H,7,FALSE),"Select Supplier")</f>
        <v>Yes</v>
      </c>
      <c r="K497" s="89">
        <v>3</v>
      </c>
      <c r="L497" s="87">
        <v>44357</v>
      </c>
      <c r="M497" s="29" t="e">
        <f>+#REF!</f>
        <v>#REF!</v>
      </c>
      <c r="N497" s="29" t="e">
        <f>+#REF!</f>
        <v>#REF!</v>
      </c>
      <c r="O497" s="108" t="s">
        <v>184</v>
      </c>
      <c r="P497" s="11"/>
    </row>
    <row r="498" spans="1:77" s="90" customFormat="1" ht="75" hidden="1" customHeight="1" x14ac:dyDescent="0.2">
      <c r="A498" s="29">
        <v>44351</v>
      </c>
      <c r="B498" s="29">
        <v>44351</v>
      </c>
      <c r="C498" s="38">
        <v>1050</v>
      </c>
      <c r="D498" s="28" t="s">
        <v>189</v>
      </c>
      <c r="E498" s="28" t="str">
        <f>IFERROR(VLOOKUP($D498,'2. Provider Details'!$A:$H,2,FALSE),"Select Supplier")</f>
        <v>15 Pike Way
North Weald 
Epping 
Essex 
CM16 6BL</v>
      </c>
      <c r="F498" s="31">
        <f>IFERROR(VLOOKUP($D498,'2. Provider Details'!$A:$H,6,FALSE),"Select Supplier")</f>
        <v>220425676</v>
      </c>
      <c r="G498" s="27" t="e">
        <f>+#REF!</f>
        <v>#REF!</v>
      </c>
      <c r="H498" s="31"/>
      <c r="I498" s="84"/>
      <c r="J498" s="31" t="str">
        <f>IFERROR(VLOOKUP($D498,'2. Provider Details'!$A:$H,7,FALSE),"Select Supplier")</f>
        <v>Yes</v>
      </c>
      <c r="K498" s="89">
        <v>2</v>
      </c>
      <c r="L498" s="87">
        <v>44351</v>
      </c>
      <c r="M498" s="29" t="e">
        <f>+#REF!</f>
        <v>#REF!</v>
      </c>
      <c r="N498" s="29" t="e">
        <f>+#REF!</f>
        <v>#REF!</v>
      </c>
      <c r="O498" s="108" t="s">
        <v>184</v>
      </c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</row>
    <row r="499" spans="1:77" ht="60" hidden="1" customHeight="1" x14ac:dyDescent="0.2">
      <c r="A499" s="29">
        <v>44361</v>
      </c>
      <c r="B499" s="29">
        <v>44386</v>
      </c>
      <c r="C499" s="38">
        <v>22040</v>
      </c>
      <c r="D499" s="28" t="s">
        <v>180</v>
      </c>
      <c r="E499" s="28" t="str">
        <f>VLOOKUP($D499,'2. Provider Details'!A:H,2,0)</f>
        <v xml:space="preserve">Wolverhampton Road
Stafford
ST17 9DJ </v>
      </c>
      <c r="F499" s="31" t="str">
        <f>IFERROR(VLOOKUP($D499,'2. Provider Details'!$A:$H,6,FALSE),"Select Supplier")</f>
        <v>N/A</v>
      </c>
      <c r="G499" s="27" t="e">
        <f>+#REF!</f>
        <v>#REF!</v>
      </c>
      <c r="H499" s="31"/>
      <c r="I499" s="84"/>
      <c r="J499" s="31" t="str">
        <f>IFERROR(VLOOKUP($D499,'2. Provider Details'!$A:$H,7,FALSE),"Select Supplier")</f>
        <v>Yes</v>
      </c>
      <c r="K499" s="89" t="s">
        <v>197</v>
      </c>
      <c r="L499" s="87">
        <v>44386</v>
      </c>
      <c r="M499" s="29" t="e">
        <f>+#REF!</f>
        <v>#REF!</v>
      </c>
      <c r="N499" s="29" t="e">
        <f>+#REF!</f>
        <v>#REF!</v>
      </c>
      <c r="O499" s="108" t="s">
        <v>12</v>
      </c>
      <c r="P499" s="11"/>
    </row>
    <row r="500" spans="1:77" ht="15" hidden="1" customHeight="1" x14ac:dyDescent="0.2">
      <c r="A500" s="15"/>
      <c r="B500" s="15"/>
      <c r="C500" s="46"/>
      <c r="D500" s="14"/>
      <c r="E500" s="14" t="str">
        <f>IFERROR(VLOOKUP($D500,'2. Provider Details'!$A:$H,2,FALSE),"Select Supplier")</f>
        <v>Select Supplier</v>
      </c>
      <c r="F500" s="17" t="str">
        <f>IFERROR(VLOOKUP($D500,'2. Provider Details'!$A:$H,6,FALSE),"Select Supplier")</f>
        <v>Select Supplier</v>
      </c>
      <c r="G500" s="12" t="e">
        <f>+#REF!</f>
        <v>#REF!</v>
      </c>
      <c r="H500" s="17"/>
      <c r="I500" s="93"/>
      <c r="J500" s="17" t="str">
        <f>IFERROR(VLOOKUP($D500,'2. Provider Details'!$A:$H,7,FALSE),"Select Supplier")</f>
        <v>Select Supplier</v>
      </c>
      <c r="K500" s="95"/>
      <c r="L500" s="97"/>
      <c r="M500" s="15" t="e">
        <f>+#REF!</f>
        <v>#REF!</v>
      </c>
      <c r="N500" s="15" t="e">
        <f>+#REF!</f>
        <v>#REF!</v>
      </c>
      <c r="O500" s="94" t="s">
        <v>44</v>
      </c>
      <c r="P500" s="11"/>
    </row>
    <row r="501" spans="1:77" ht="90" hidden="1" customHeight="1" x14ac:dyDescent="0.2">
      <c r="A501" s="29">
        <v>44368</v>
      </c>
      <c r="B501" s="29">
        <v>44369</v>
      </c>
      <c r="C501" s="38">
        <v>8250</v>
      </c>
      <c r="D501" s="28" t="s">
        <v>90</v>
      </c>
      <c r="E501" s="28" t="str">
        <f>IFERROR(VLOOKUP($D501,'2. Provider Details'!$A:$H,2,FALSE),"Select Supplier")</f>
        <v>Dean Row Court  
Summerfields Village Centre 
Dean Row Road  
Wilmslow 
SK9 2TB</v>
      </c>
      <c r="F501" s="31">
        <f>IFERROR(VLOOKUP($D501,'2. Provider Details'!$A:$H,6,FALSE),"Select Supplier")</f>
        <v>235030744</v>
      </c>
      <c r="G501" s="27" t="e">
        <f>+#REF!</f>
        <v>#REF!</v>
      </c>
      <c r="H501" s="31"/>
      <c r="I501" s="84"/>
      <c r="J501" s="31" t="str">
        <f>IFERROR(VLOOKUP($D501,'2. Provider Details'!$A:$H,7,FALSE),"Select Supplier")</f>
        <v>Yes</v>
      </c>
      <c r="K501" s="89">
        <v>2</v>
      </c>
      <c r="L501" s="87">
        <v>44369</v>
      </c>
      <c r="M501" s="29" t="e">
        <f>+#REF!</f>
        <v>#REF!</v>
      </c>
      <c r="N501" s="29" t="e">
        <f>+#REF!</f>
        <v>#REF!</v>
      </c>
      <c r="O501" s="108" t="s">
        <v>12</v>
      </c>
      <c r="P501" s="11"/>
    </row>
    <row r="502" spans="1:77" s="90" customFormat="1" ht="75" hidden="1" customHeight="1" x14ac:dyDescent="0.2">
      <c r="A502" s="29">
        <v>44369</v>
      </c>
      <c r="B502" s="29">
        <v>44369</v>
      </c>
      <c r="C502" s="38">
        <v>5985</v>
      </c>
      <c r="D502" s="28" t="s">
        <v>189</v>
      </c>
      <c r="E502" s="28" t="str">
        <f>IFERROR(VLOOKUP($D502,'2. Provider Details'!$A:$H,2,FALSE),"Select Supplier")</f>
        <v>15 Pike Way
North Weald 
Epping 
Essex 
CM16 6BL</v>
      </c>
      <c r="F502" s="31">
        <f>IFERROR(VLOOKUP($D502,'2. Provider Details'!$A:$H,6,FALSE),"Select Supplier")</f>
        <v>220425676</v>
      </c>
      <c r="G502" s="27" t="e">
        <f>+#REF!</f>
        <v>#REF!</v>
      </c>
      <c r="H502" s="31"/>
      <c r="I502" s="84"/>
      <c r="J502" s="31" t="str">
        <f>IFERROR(VLOOKUP($D502,'2. Provider Details'!$A:$H,7,FALSE),"Select Supplier")</f>
        <v>Yes</v>
      </c>
      <c r="K502" s="89">
        <v>3</v>
      </c>
      <c r="L502" s="87">
        <v>44369</v>
      </c>
      <c r="M502" s="29" t="e">
        <f>+#REF!</f>
        <v>#REF!</v>
      </c>
      <c r="N502" s="29" t="e">
        <f>+#REF!</f>
        <v>#REF!</v>
      </c>
      <c r="O502" s="86" t="s">
        <v>12</v>
      </c>
    </row>
    <row r="503" spans="1:77" ht="75" hidden="1" customHeight="1" x14ac:dyDescent="0.2">
      <c r="A503" s="29">
        <v>44365</v>
      </c>
      <c r="B503" s="29">
        <v>44368</v>
      </c>
      <c r="C503" s="38">
        <v>2400</v>
      </c>
      <c r="D503" s="28" t="s">
        <v>189</v>
      </c>
      <c r="E503" s="28" t="str">
        <f>IFERROR(VLOOKUP($D503,'2. Provider Details'!$A:$H,2,FALSE),"Select Supplier")</f>
        <v>15 Pike Way
North Weald 
Epping 
Essex 
CM16 6BL</v>
      </c>
      <c r="F503" s="31">
        <f>IFERROR(VLOOKUP($D503,'2. Provider Details'!$A:$H,6,FALSE),"Select Supplier")</f>
        <v>220425676</v>
      </c>
      <c r="G503" s="27" t="e">
        <f>+#REF!</f>
        <v>#REF!</v>
      </c>
      <c r="H503" s="31"/>
      <c r="I503" s="84"/>
      <c r="J503" s="31" t="str">
        <f>IFERROR(VLOOKUP($D503,'2. Provider Details'!$A:$H,7,FALSE),"Select Supplier")</f>
        <v>Yes</v>
      </c>
      <c r="K503" s="89">
        <v>6</v>
      </c>
      <c r="L503" s="87">
        <v>44368</v>
      </c>
      <c r="M503" s="29" t="e">
        <f>+#REF!</f>
        <v>#REF!</v>
      </c>
      <c r="N503" s="29" t="e">
        <f>+#REF!</f>
        <v>#REF!</v>
      </c>
      <c r="O503" s="108" t="s">
        <v>12</v>
      </c>
      <c r="P503" s="11"/>
    </row>
    <row r="504" spans="1:77" ht="15" hidden="1" customHeight="1" x14ac:dyDescent="0.2">
      <c r="A504" s="15"/>
      <c r="B504" s="15"/>
      <c r="C504" s="46"/>
      <c r="D504" s="14"/>
      <c r="E504" s="14" t="str">
        <f>IFERROR(VLOOKUP($D504,'2. Provider Details'!$A:$H,2,FALSE),"Select Supplier")</f>
        <v>Select Supplier</v>
      </c>
      <c r="F504" s="17" t="str">
        <f>IFERROR(VLOOKUP($D504,'2. Provider Details'!$A:$H,6,FALSE),"Select Supplier")</f>
        <v>Select Supplier</v>
      </c>
      <c r="G504" s="12" t="e">
        <f>+#REF!</f>
        <v>#REF!</v>
      </c>
      <c r="H504" s="17"/>
      <c r="I504" s="93"/>
      <c r="J504" s="17" t="str">
        <f>IFERROR(VLOOKUP($D504,'2. Provider Details'!$A:$H,7,FALSE),"Select Supplier")</f>
        <v>Select Supplier</v>
      </c>
      <c r="K504" s="95"/>
      <c r="L504" s="97"/>
      <c r="M504" s="15" t="e">
        <f>+#REF!</f>
        <v>#REF!</v>
      </c>
      <c r="N504" s="15" t="e">
        <f>+#REF!</f>
        <v>#REF!</v>
      </c>
      <c r="O504" s="94" t="s">
        <v>44</v>
      </c>
      <c r="P504" s="11"/>
    </row>
    <row r="505" spans="1:77" ht="60" hidden="1" customHeight="1" x14ac:dyDescent="0.2">
      <c r="A505" s="29">
        <v>44370</v>
      </c>
      <c r="B505" s="29">
        <v>44370</v>
      </c>
      <c r="C505" s="38">
        <v>2000</v>
      </c>
      <c r="D505" s="28" t="s">
        <v>80</v>
      </c>
      <c r="E505" s="28" t="str">
        <f>IFERROR(VLOOKUP($D505,'2. Provider Details'!$A:$H,2,FALSE),"Select Supplier")</f>
        <v>11 Ferndell Close 
Cannock 
Staffs 
WS11 1HR</v>
      </c>
      <c r="F505" s="31" t="str">
        <f>IFERROR(VLOOKUP($D505,'2. Provider Details'!$A:$H,6,FALSE),"Select Supplier")</f>
        <v>N/A</v>
      </c>
      <c r="G505" s="27" t="e">
        <f>+#REF!</f>
        <v>#REF!</v>
      </c>
      <c r="H505" s="31"/>
      <c r="I505" s="84"/>
      <c r="J505" s="31" t="str">
        <f>IFERROR(VLOOKUP($D505,'2. Provider Details'!$A:$H,7,FALSE),"Select Supplier")</f>
        <v>Yes</v>
      </c>
      <c r="K505" s="89">
        <v>4</v>
      </c>
      <c r="L505" s="87">
        <v>44370</v>
      </c>
      <c r="M505" s="29" t="e">
        <f>+#REF!</f>
        <v>#REF!</v>
      </c>
      <c r="N505" s="29" t="e">
        <f>+#REF!</f>
        <v>#REF!</v>
      </c>
      <c r="O505" s="108" t="s">
        <v>12</v>
      </c>
      <c r="P505" s="11"/>
    </row>
    <row r="506" spans="1:77" ht="90" hidden="1" customHeight="1" x14ac:dyDescent="0.2">
      <c r="A506" s="29">
        <v>44371</v>
      </c>
      <c r="B506" s="29">
        <v>44372</v>
      </c>
      <c r="C506" s="38">
        <v>5830</v>
      </c>
      <c r="D506" s="28" t="s">
        <v>90</v>
      </c>
      <c r="E506" s="28" t="str">
        <f>IFERROR(VLOOKUP($D506,'2. Provider Details'!$A:$H,2,FALSE),"Select Supplier")</f>
        <v>Dean Row Court  
Summerfields Village Centre 
Dean Row Road  
Wilmslow 
SK9 2TB</v>
      </c>
      <c r="F506" s="31">
        <f>IFERROR(VLOOKUP($D506,'2. Provider Details'!$A:$H,6,FALSE),"Select Supplier")</f>
        <v>235030744</v>
      </c>
      <c r="G506" s="27" t="e">
        <f>+#REF!</f>
        <v>#REF!</v>
      </c>
      <c r="H506" s="31"/>
      <c r="I506" s="84"/>
      <c r="J506" s="31" t="str">
        <f>IFERROR(VLOOKUP($D506,'2. Provider Details'!$A:$H,7,FALSE),"Select Supplier")</f>
        <v>Yes</v>
      </c>
      <c r="K506" s="89">
        <v>4</v>
      </c>
      <c r="L506" s="87">
        <v>44372</v>
      </c>
      <c r="M506" s="29" t="e">
        <f>+#REF!</f>
        <v>#REF!</v>
      </c>
      <c r="N506" s="29" t="e">
        <f>+#REF!</f>
        <v>#REF!</v>
      </c>
      <c r="O506" s="108" t="s">
        <v>12</v>
      </c>
      <c r="P506" s="11"/>
    </row>
    <row r="507" spans="1:77" ht="90" hidden="1" customHeight="1" x14ac:dyDescent="0.2">
      <c r="A507" s="29">
        <v>44371</v>
      </c>
      <c r="B507" s="29">
        <v>44372</v>
      </c>
      <c r="C507" s="38">
        <v>2475</v>
      </c>
      <c r="D507" s="28" t="s">
        <v>90</v>
      </c>
      <c r="E507" s="28" t="str">
        <f>IFERROR(VLOOKUP($D507,'2. Provider Details'!$A:$H,2,FALSE),"Select Supplier")</f>
        <v>Dean Row Court  
Summerfields Village Centre 
Dean Row Road  
Wilmslow 
SK9 2TB</v>
      </c>
      <c r="F507" s="31">
        <f>IFERROR(VLOOKUP($D507,'2. Provider Details'!$A:$H,6,FALSE),"Select Supplier")</f>
        <v>235030744</v>
      </c>
      <c r="G507" s="27" t="e">
        <f>+#REF!</f>
        <v>#REF!</v>
      </c>
      <c r="H507" s="31"/>
      <c r="I507" s="84"/>
      <c r="J507" s="31" t="str">
        <f>IFERROR(VLOOKUP($D507,'2. Provider Details'!$A:$H,7,FALSE),"Select Supplier")</f>
        <v>Yes</v>
      </c>
      <c r="K507" s="89">
        <v>2</v>
      </c>
      <c r="L507" s="87">
        <v>44372</v>
      </c>
      <c r="M507" s="29" t="e">
        <f>+#REF!</f>
        <v>#REF!</v>
      </c>
      <c r="N507" s="29" t="e">
        <f>+#REF!</f>
        <v>#REF!</v>
      </c>
      <c r="O507" s="108" t="s">
        <v>12</v>
      </c>
      <c r="P507" s="11"/>
    </row>
    <row r="508" spans="1:77" ht="60" hidden="1" customHeight="1" x14ac:dyDescent="0.2">
      <c r="A508" s="29">
        <v>44382</v>
      </c>
      <c r="B508" s="29">
        <v>44383</v>
      </c>
      <c r="C508" s="38">
        <v>2522</v>
      </c>
      <c r="D508" s="28" t="s">
        <v>186</v>
      </c>
      <c r="E508" s="28" t="str">
        <f>IFERROR(VLOOKUP($D508,'2. Provider Details'!$A:$H,2,FALSE),"Select Supplier")</f>
        <v>99 Trent Valley Road
Lichfield
WS13 6EZ</v>
      </c>
      <c r="F508" s="31" t="str">
        <f>IFERROR(VLOOKUP($D508,'2. Provider Details'!$A:$H,6,FALSE),"Select Supplier")</f>
        <v>N/A</v>
      </c>
      <c r="G508" s="27" t="e">
        <f>+#REF!</f>
        <v>#REF!</v>
      </c>
      <c r="H508" s="31"/>
      <c r="I508" s="84"/>
      <c r="J508" s="31" t="str">
        <f>IFERROR(VLOOKUP($D508,'2. Provider Details'!$A:$H,7,FALSE),"Select Supplier")</f>
        <v>Yes</v>
      </c>
      <c r="K508" s="89">
        <v>5</v>
      </c>
      <c r="L508" s="87">
        <v>44383</v>
      </c>
      <c r="M508" s="29" t="e">
        <f>+#REF!</f>
        <v>#REF!</v>
      </c>
      <c r="N508" s="29" t="e">
        <f>+#REF!</f>
        <v>#REF!</v>
      </c>
      <c r="O508" s="108" t="s">
        <v>12</v>
      </c>
      <c r="P508" s="11"/>
    </row>
    <row r="509" spans="1:77" ht="90" hidden="1" customHeight="1" x14ac:dyDescent="0.2">
      <c r="A509" s="29">
        <v>44378</v>
      </c>
      <c r="B509" s="29">
        <v>44379</v>
      </c>
      <c r="C509" s="38">
        <v>4200</v>
      </c>
      <c r="D509" s="28" t="s">
        <v>90</v>
      </c>
      <c r="E509" s="28" t="str">
        <f>IFERROR(VLOOKUP($D509,'2. Provider Details'!$A:$H,2,FALSE),"Select Supplier")</f>
        <v>Dean Row Court  
Summerfields Village Centre 
Dean Row Road  
Wilmslow 
SK9 2TB</v>
      </c>
      <c r="F509" s="31">
        <f>IFERROR(VLOOKUP($D509,'2. Provider Details'!$A:$H,6,FALSE),"Select Supplier")</f>
        <v>235030744</v>
      </c>
      <c r="G509" s="27" t="e">
        <f>+#REF!</f>
        <v>#REF!</v>
      </c>
      <c r="H509" s="31"/>
      <c r="I509" s="84"/>
      <c r="J509" s="31" t="str">
        <f>IFERROR(VLOOKUP($D509,'2. Provider Details'!$A:$H,7,FALSE),"Select Supplier")</f>
        <v>Yes</v>
      </c>
      <c r="K509" s="89">
        <v>2</v>
      </c>
      <c r="L509" s="87">
        <v>44379</v>
      </c>
      <c r="M509" s="29" t="e">
        <f>+#REF!</f>
        <v>#REF!</v>
      </c>
      <c r="N509" s="29" t="e">
        <f>+#REF!</f>
        <v>#REF!</v>
      </c>
      <c r="O509" s="108" t="s">
        <v>12</v>
      </c>
      <c r="P509" s="11"/>
    </row>
    <row r="510" spans="1:77" ht="60" hidden="1" customHeight="1" x14ac:dyDescent="0.2">
      <c r="A510" s="29">
        <v>44383</v>
      </c>
      <c r="B510" s="29">
        <v>44386</v>
      </c>
      <c r="C510" s="38">
        <v>4650</v>
      </c>
      <c r="D510" s="28" t="s">
        <v>186</v>
      </c>
      <c r="E510" s="28" t="str">
        <f>IFERROR(VLOOKUP($D510,'2. Provider Details'!$A:$H,2,FALSE),"Select Supplier")</f>
        <v>99 Trent Valley Road
Lichfield
WS13 6EZ</v>
      </c>
      <c r="F510" s="31" t="str">
        <f>IFERROR(VLOOKUP($D510,'2. Provider Details'!$A:$H,6,FALSE),"Select Supplier")</f>
        <v>N/A</v>
      </c>
      <c r="G510" s="27" t="e">
        <f>+#REF!</f>
        <v>#REF!</v>
      </c>
      <c r="H510" s="31"/>
      <c r="I510" s="84"/>
      <c r="J510" s="31" t="str">
        <f>IFERROR(VLOOKUP($D510,'2. Provider Details'!$A:$H,7,FALSE),"Select Supplier")</f>
        <v>Yes</v>
      </c>
      <c r="K510" s="89">
        <v>4</v>
      </c>
      <c r="L510" s="87">
        <v>44386</v>
      </c>
      <c r="M510" s="29" t="e">
        <f>+#REF!</f>
        <v>#REF!</v>
      </c>
      <c r="N510" s="29" t="e">
        <f>+#REF!</f>
        <v>#REF!</v>
      </c>
      <c r="O510" s="108" t="s">
        <v>184</v>
      </c>
      <c r="P510" s="11"/>
    </row>
    <row r="511" spans="1:77" ht="15" hidden="1" customHeight="1" x14ac:dyDescent="0.2">
      <c r="A511" s="15"/>
      <c r="B511" s="15"/>
      <c r="C511" s="46"/>
      <c r="D511" s="14"/>
      <c r="E511" s="14" t="str">
        <f>IFERROR(VLOOKUP($D511,'2. Provider Details'!$A:$H,2,FALSE),"Select Supplier")</f>
        <v>Select Supplier</v>
      </c>
      <c r="F511" s="17" t="str">
        <f>IFERROR(VLOOKUP($D511,'2. Provider Details'!$A:$H,6,FALSE),"Select Supplier")</f>
        <v>Select Supplier</v>
      </c>
      <c r="G511" s="12" t="e">
        <f>+#REF!</f>
        <v>#REF!</v>
      </c>
      <c r="H511" s="17"/>
      <c r="I511" s="93"/>
      <c r="J511" s="17" t="str">
        <f>IFERROR(VLOOKUP($D511,'2. Provider Details'!$A:$H,7,FALSE),"Select Supplier")</f>
        <v>Select Supplier</v>
      </c>
      <c r="K511" s="95">
        <v>0</v>
      </c>
      <c r="L511" s="97"/>
      <c r="M511" s="15" t="e">
        <f>+#REF!</f>
        <v>#REF!</v>
      </c>
      <c r="N511" s="15" t="e">
        <f>+#REF!</f>
        <v>#REF!</v>
      </c>
      <c r="O511" s="94" t="s">
        <v>44</v>
      </c>
      <c r="P511" s="11"/>
    </row>
    <row r="512" spans="1:77" ht="90" hidden="1" customHeight="1" x14ac:dyDescent="0.2">
      <c r="A512" s="29">
        <v>44384</v>
      </c>
      <c r="B512" s="29">
        <v>44393</v>
      </c>
      <c r="C512" s="38">
        <v>45250</v>
      </c>
      <c r="D512" s="28" t="s">
        <v>142</v>
      </c>
      <c r="E512" s="28" t="str">
        <f>IFERROR(VLOOKUP($D512,'2. Provider Details'!$A:$H,2,FALSE),"Select Supplier")</f>
        <v>5 The Glade  
Westbury Park 
Newcastle under Lyme  
Staffordshire  
ST5 4NG</v>
      </c>
      <c r="F512" s="31" t="str">
        <f>IFERROR(VLOOKUP($D512,'2. Provider Details'!$A:$H,6,FALSE),"Select Supplier")</f>
        <v>N/A</v>
      </c>
      <c r="G512" s="27" t="e">
        <f>+#REF!</f>
        <v>#REF!</v>
      </c>
      <c r="H512" s="31"/>
      <c r="I512" s="84"/>
      <c r="J512" s="31" t="str">
        <f>IFERROR(VLOOKUP($D512,'2. Provider Details'!$A:$H,7,FALSE),"Select Supplier")</f>
        <v>Yes</v>
      </c>
      <c r="K512" s="89" t="s">
        <v>197</v>
      </c>
      <c r="L512" s="87">
        <v>44396</v>
      </c>
      <c r="M512" s="29" t="e">
        <f>+#REF!</f>
        <v>#REF!</v>
      </c>
      <c r="N512" s="29" t="e">
        <f>+#REF!</f>
        <v>#REF!</v>
      </c>
      <c r="O512" s="108" t="s">
        <v>314</v>
      </c>
      <c r="P512" s="11"/>
    </row>
    <row r="513" spans="1:77" ht="60" hidden="1" customHeight="1" x14ac:dyDescent="0.2">
      <c r="A513" s="29">
        <v>44398</v>
      </c>
      <c r="B513" s="29">
        <v>44400</v>
      </c>
      <c r="C513" s="38">
        <v>25987.5</v>
      </c>
      <c r="D513" s="28" t="s">
        <v>186</v>
      </c>
      <c r="E513" s="28" t="str">
        <f>IFERROR(VLOOKUP($D513,'2. Provider Details'!$A:$H,2,FALSE),"Select Supplier")</f>
        <v>99 Trent Valley Road
Lichfield
WS13 6EZ</v>
      </c>
      <c r="F513" s="31" t="str">
        <f>IFERROR(VLOOKUP($D513,'2. Provider Details'!$A:$H,6,FALSE),"Select Supplier")</f>
        <v>N/A</v>
      </c>
      <c r="G513" s="27" t="e">
        <f>+#REF!</f>
        <v>#REF!</v>
      </c>
      <c r="H513" s="31"/>
      <c r="I513" s="84"/>
      <c r="J513" s="31" t="str">
        <f>IFERROR(VLOOKUP($D513,'2. Provider Details'!$A:$H,7,FALSE),"Select Supplier")</f>
        <v>Yes</v>
      </c>
      <c r="K513" s="89">
        <v>2</v>
      </c>
      <c r="L513" s="87">
        <v>44400</v>
      </c>
      <c r="M513" s="29" t="e">
        <f>+#REF!</f>
        <v>#REF!</v>
      </c>
      <c r="N513" s="29" t="e">
        <f>+#REF!</f>
        <v>#REF!</v>
      </c>
      <c r="O513" s="108"/>
      <c r="P513" s="11"/>
    </row>
    <row r="514" spans="1:77" ht="15" hidden="1" customHeight="1" x14ac:dyDescent="0.2">
      <c r="A514" s="15"/>
      <c r="B514" s="15"/>
      <c r="C514" s="46"/>
      <c r="D514" s="14"/>
      <c r="E514" s="14" t="str">
        <f>IFERROR(VLOOKUP($D514,'2. Provider Details'!$A:$H,2,FALSE),"Select Supplier")</f>
        <v>Select Supplier</v>
      </c>
      <c r="F514" s="17" t="str">
        <f>IFERROR(VLOOKUP($D514,'2. Provider Details'!$A:$H,6,FALSE),"Select Supplier")</f>
        <v>Select Supplier</v>
      </c>
      <c r="G514" s="12" t="e">
        <f>+#REF!</f>
        <v>#REF!</v>
      </c>
      <c r="H514" s="17"/>
      <c r="I514" s="93"/>
      <c r="J514" s="17" t="str">
        <f>IFERROR(VLOOKUP($D514,'2. Provider Details'!$A:$H,7,FALSE),"Select Supplier")</f>
        <v>Select Supplier</v>
      </c>
      <c r="K514" s="95"/>
      <c r="L514" s="97"/>
      <c r="M514" s="15" t="e">
        <f>+#REF!</f>
        <v>#REF!</v>
      </c>
      <c r="N514" s="15" t="e">
        <f>+#REF!</f>
        <v>#REF!</v>
      </c>
      <c r="O514" s="74" t="s">
        <v>44</v>
      </c>
      <c r="P514" s="11"/>
    </row>
    <row r="515" spans="1:77" ht="60" hidden="1" customHeight="1" x14ac:dyDescent="0.2">
      <c r="A515" s="29">
        <v>44391</v>
      </c>
      <c r="B515" s="29">
        <v>44393</v>
      </c>
      <c r="C515" s="38">
        <v>2520</v>
      </c>
      <c r="D515" s="28" t="s">
        <v>80</v>
      </c>
      <c r="E515" s="28" t="str">
        <f>IFERROR(VLOOKUP($D515,'2. Provider Details'!$A:$H,2,FALSE),"Select Supplier")</f>
        <v>11 Ferndell Close 
Cannock 
Staffs 
WS11 1HR</v>
      </c>
      <c r="F515" s="31" t="str">
        <f>IFERROR(VLOOKUP($D515,'2. Provider Details'!$A:$H,6,FALSE),"Select Supplier")</f>
        <v>N/A</v>
      </c>
      <c r="G515" s="27" t="e">
        <f>+#REF!</f>
        <v>#REF!</v>
      </c>
      <c r="H515" s="31"/>
      <c r="I515" s="84"/>
      <c r="J515" s="31" t="str">
        <f>IFERROR(VLOOKUP($D515,'2. Provider Details'!$A:$H,7,FALSE),"Select Supplier")</f>
        <v>Yes</v>
      </c>
      <c r="K515" s="89">
        <v>4</v>
      </c>
      <c r="L515" s="87">
        <v>44396</v>
      </c>
      <c r="M515" s="29" t="e">
        <f>+#REF!</f>
        <v>#REF!</v>
      </c>
      <c r="N515" s="29" t="e">
        <f>+#REF!</f>
        <v>#REF!</v>
      </c>
      <c r="O515" s="108" t="s">
        <v>184</v>
      </c>
      <c r="P515" s="11"/>
    </row>
    <row r="516" spans="1:77" ht="15" hidden="1" customHeight="1" x14ac:dyDescent="0.2">
      <c r="A516" s="15"/>
      <c r="B516" s="15"/>
      <c r="C516" s="46"/>
      <c r="D516" s="14"/>
      <c r="E516" s="14" t="str">
        <f>IFERROR(VLOOKUP($D516,'2. Provider Details'!$A:$H,2,FALSE),"Select Supplier")</f>
        <v>Select Supplier</v>
      </c>
      <c r="F516" s="17" t="str">
        <f>IFERROR(VLOOKUP($D516,'2. Provider Details'!$A:$H,6,FALSE),"Select Supplier")</f>
        <v>Select Supplier</v>
      </c>
      <c r="G516" s="12" t="e">
        <f>+#REF!</f>
        <v>#REF!</v>
      </c>
      <c r="H516" s="17"/>
      <c r="I516" s="93"/>
      <c r="J516" s="17" t="str">
        <f>IFERROR(VLOOKUP($D516,'2. Provider Details'!$A:$H,7,FALSE),"Select Supplier")</f>
        <v>Select Supplier</v>
      </c>
      <c r="K516" s="95"/>
      <c r="L516" s="97"/>
      <c r="M516" s="15" t="e">
        <f>+#REF!</f>
        <v>#REF!</v>
      </c>
      <c r="N516" s="15" t="e">
        <f>+#REF!</f>
        <v>#REF!</v>
      </c>
      <c r="O516" s="74" t="s">
        <v>44</v>
      </c>
      <c r="P516" s="11"/>
    </row>
    <row r="517" spans="1:77" ht="15" hidden="1" customHeight="1" x14ac:dyDescent="0.2">
      <c r="A517" s="15"/>
      <c r="B517" s="15"/>
      <c r="C517" s="46"/>
      <c r="D517" s="14"/>
      <c r="E517" s="14" t="str">
        <f>IFERROR(VLOOKUP($D517,'2. Provider Details'!$A:$H,2,FALSE),"Select Supplier")</f>
        <v>Select Supplier</v>
      </c>
      <c r="F517" s="17" t="str">
        <f>IFERROR(VLOOKUP($D517,'2. Provider Details'!$A:$H,6,FALSE),"Select Supplier")</f>
        <v>Select Supplier</v>
      </c>
      <c r="G517" s="12" t="e">
        <f>+#REF!</f>
        <v>#REF!</v>
      </c>
      <c r="H517" s="17"/>
      <c r="I517" s="93"/>
      <c r="J517" s="17" t="str">
        <f>IFERROR(VLOOKUP($D517,'2. Provider Details'!$A:$H,7,FALSE),"Select Supplier")</f>
        <v>Select Supplier</v>
      </c>
      <c r="K517" s="95"/>
      <c r="L517" s="97"/>
      <c r="M517" s="15" t="e">
        <f>+#REF!</f>
        <v>#REF!</v>
      </c>
      <c r="N517" s="15" t="e">
        <f>+#REF!</f>
        <v>#REF!</v>
      </c>
      <c r="O517" s="108" t="s">
        <v>44</v>
      </c>
      <c r="P517" s="11"/>
    </row>
    <row r="518" spans="1:77" ht="15" hidden="1" customHeight="1" x14ac:dyDescent="0.2">
      <c r="A518" s="15"/>
      <c r="B518" s="15"/>
      <c r="C518" s="46"/>
      <c r="D518" s="14"/>
      <c r="E518" s="14" t="str">
        <f>IFERROR(VLOOKUP($D518,'2. Provider Details'!$A:$H,2,FALSE),"Select Supplier")</f>
        <v>Select Supplier</v>
      </c>
      <c r="F518" s="17" t="str">
        <f>IFERROR(VLOOKUP($D518,'2. Provider Details'!$A:$H,6,FALSE),"Select Supplier")</f>
        <v>Select Supplier</v>
      </c>
      <c r="G518" s="12" t="e">
        <f>+#REF!</f>
        <v>#REF!</v>
      </c>
      <c r="H518" s="17"/>
      <c r="I518" s="93"/>
      <c r="J518" s="17" t="str">
        <f>IFERROR(VLOOKUP($D518,'2. Provider Details'!$A:$H,7,FALSE),"Select Supplier")</f>
        <v>Select Supplier</v>
      </c>
      <c r="K518" s="95"/>
      <c r="L518" s="97"/>
      <c r="M518" s="15" t="e">
        <f>+#REF!</f>
        <v>#REF!</v>
      </c>
      <c r="N518" s="15" t="e">
        <f>+#REF!</f>
        <v>#REF!</v>
      </c>
      <c r="O518" s="74" t="s">
        <v>44</v>
      </c>
      <c r="P518" s="11"/>
    </row>
    <row r="519" spans="1:77" s="25" customFormat="1" ht="45" hidden="1" customHeight="1" x14ac:dyDescent="0.2">
      <c r="A519" s="29">
        <v>44436</v>
      </c>
      <c r="B519" s="29">
        <v>44440</v>
      </c>
      <c r="C519" s="38">
        <v>18780</v>
      </c>
      <c r="D519" s="28" t="s">
        <v>196</v>
      </c>
      <c r="E519" s="28" t="str">
        <f>IFERROR(VLOOKUP($D519,'2. Provider Details'!$A:$H,2,FALSE),"Select Supplier")</f>
        <v>4 Lonsdale Road
London 
NW6 6RD</v>
      </c>
      <c r="F519" s="31">
        <f>IFERROR(VLOOKUP($D519,'2. Provider Details'!$A:$H,6,FALSE),"Select Supplier")</f>
        <v>223617075</v>
      </c>
      <c r="G519" s="27" t="e">
        <f>+#REF!</f>
        <v>#REF!</v>
      </c>
      <c r="H519" s="31"/>
      <c r="I519" s="31"/>
      <c r="J519" s="31" t="str">
        <f>IFERROR(VLOOKUP($D519,'2. Provider Details'!$A:$H,7,FALSE),"Select Supplier")</f>
        <v>Yes</v>
      </c>
      <c r="K519" s="41">
        <v>4</v>
      </c>
      <c r="L519" s="29">
        <v>44440</v>
      </c>
      <c r="M519" s="29" t="e">
        <f>+#REF!</f>
        <v>#REF!</v>
      </c>
      <c r="N519" s="29" t="e">
        <f>+#REF!</f>
        <v>#REF!</v>
      </c>
      <c r="O519" s="75" t="s">
        <v>44</v>
      </c>
    </row>
    <row r="520" spans="1:77" s="25" customFormat="1" ht="45" hidden="1" customHeight="1" x14ac:dyDescent="0.2">
      <c r="A520" s="29">
        <v>44436</v>
      </c>
      <c r="B520" s="29">
        <v>44440</v>
      </c>
      <c r="C520" s="38">
        <v>20000</v>
      </c>
      <c r="D520" s="28" t="s">
        <v>196</v>
      </c>
      <c r="E520" s="28" t="str">
        <f>IFERROR(VLOOKUP($D519,'2. Provider Details'!$A:$H,2,FALSE),"Select Supplier")</f>
        <v>4 Lonsdale Road
London 
NW6 6RD</v>
      </c>
      <c r="F520" s="31">
        <f>IFERROR(VLOOKUP($D520,'2. Provider Details'!$A:$H,6,FALSE),"Select Supplier")</f>
        <v>223617075</v>
      </c>
      <c r="G520" s="27" t="e">
        <f>+#REF!</f>
        <v>#REF!</v>
      </c>
      <c r="H520" s="31"/>
      <c r="I520" s="31"/>
      <c r="J520" s="31" t="str">
        <f>IFERROR(VLOOKUP($D520,'2. Provider Details'!$A:$H,7,FALSE),"Select Supplier")</f>
        <v>Yes</v>
      </c>
      <c r="K520" s="41"/>
      <c r="L520" s="29">
        <v>44440</v>
      </c>
      <c r="M520" s="29" t="e">
        <f>+#REF!</f>
        <v>#REF!</v>
      </c>
      <c r="N520" s="29" t="e">
        <f>+#REF!</f>
        <v>#REF!</v>
      </c>
      <c r="O520" s="75" t="s">
        <v>44</v>
      </c>
    </row>
    <row r="521" spans="1:77" s="25" customFormat="1" ht="45" hidden="1" customHeight="1" x14ac:dyDescent="0.2">
      <c r="A521" s="29">
        <v>44436</v>
      </c>
      <c r="B521" s="29">
        <v>44440</v>
      </c>
      <c r="C521" s="38">
        <v>20000</v>
      </c>
      <c r="D521" s="28" t="s">
        <v>196</v>
      </c>
      <c r="E521" s="28" t="str">
        <f>IFERROR(VLOOKUP($D521,'2. Provider Details'!$A:$H,2,FALSE),"Select Supplier")</f>
        <v>4 Lonsdale Road
London 
NW6 6RD</v>
      </c>
      <c r="F521" s="31">
        <f>IFERROR(VLOOKUP($D521,'2. Provider Details'!$A:$H,6,FALSE),"Select Supplier")</f>
        <v>223617075</v>
      </c>
      <c r="G521" s="27" t="e">
        <f>+#REF!</f>
        <v>#REF!</v>
      </c>
      <c r="H521" s="31"/>
      <c r="I521" s="31"/>
      <c r="J521" s="31" t="str">
        <f>IFERROR(VLOOKUP($D521,'2. Provider Details'!$A:$H,7,FALSE),"Select Supplier")</f>
        <v>Yes</v>
      </c>
      <c r="K521" s="41"/>
      <c r="L521" s="29">
        <v>44440</v>
      </c>
      <c r="M521" s="29" t="e">
        <f>+#REF!</f>
        <v>#REF!</v>
      </c>
      <c r="N521" s="29" t="e">
        <f>+#REF!</f>
        <v>#REF!</v>
      </c>
      <c r="O521" s="75" t="s">
        <v>44</v>
      </c>
    </row>
    <row r="522" spans="1:77" s="90" customFormat="1" ht="60" hidden="1" customHeight="1" x14ac:dyDescent="0.2">
      <c r="A522" s="29">
        <v>44405</v>
      </c>
      <c r="B522" s="29">
        <v>44413</v>
      </c>
      <c r="C522" s="38">
        <v>8550</v>
      </c>
      <c r="D522" s="28" t="s">
        <v>80</v>
      </c>
      <c r="E522" s="28" t="str">
        <f>IFERROR(VLOOKUP($D522,'2. Provider Details'!$A:$H,2,FALSE),"Select Supplier")</f>
        <v>11 Ferndell Close 
Cannock 
Staffs 
WS11 1HR</v>
      </c>
      <c r="F522" s="31" t="str">
        <f>IFERROR(VLOOKUP($D522,'2. Provider Details'!$A:$H,6,FALSE),"Select Supplier")</f>
        <v>N/A</v>
      </c>
      <c r="G522" s="27" t="e">
        <f>+#REF!</f>
        <v>#REF!</v>
      </c>
      <c r="H522" s="31"/>
      <c r="I522" s="84"/>
      <c r="J522" s="31" t="str">
        <f>IFERROR(VLOOKUP($D522,'2. Provider Details'!$A:$H,7,FALSE),"Select Supplier")</f>
        <v>Yes</v>
      </c>
      <c r="K522" s="89">
        <v>5</v>
      </c>
      <c r="L522" s="87">
        <v>44413</v>
      </c>
      <c r="M522" s="29" t="e">
        <f>+#REF!</f>
        <v>#REF!</v>
      </c>
      <c r="N522" s="29" t="e">
        <f>+#REF!</f>
        <v>#REF!</v>
      </c>
      <c r="O522" s="108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1"/>
      <c r="BH522" s="11"/>
      <c r="BI522" s="11"/>
      <c r="BJ522" s="11"/>
      <c r="BK522" s="11"/>
      <c r="BL522" s="11"/>
      <c r="BM522" s="11"/>
      <c r="BN522" s="11"/>
      <c r="BO522" s="11"/>
      <c r="BP522" s="11"/>
      <c r="BQ522" s="11"/>
      <c r="BR522" s="11"/>
      <c r="BS522" s="11"/>
      <c r="BT522" s="11"/>
      <c r="BU522" s="11"/>
      <c r="BV522" s="11"/>
      <c r="BW522" s="11"/>
    </row>
    <row r="523" spans="1:77" ht="75" hidden="1" customHeight="1" x14ac:dyDescent="0.2">
      <c r="A523" s="29">
        <v>44404</v>
      </c>
      <c r="B523" s="29">
        <v>44414</v>
      </c>
      <c r="C523" s="38">
        <v>9600</v>
      </c>
      <c r="D523" s="28" t="s">
        <v>189</v>
      </c>
      <c r="E523" s="28" t="str">
        <f>IFERROR(VLOOKUP($D523,'2. Provider Details'!$A:$H,2,FALSE),"Select Supplier")</f>
        <v>15 Pike Way
North Weald 
Epping 
Essex 
CM16 6BL</v>
      </c>
      <c r="F523" s="31">
        <f>IFERROR(VLOOKUP($D523,'2. Provider Details'!$A:$H,6,FALSE),"Select Supplier")</f>
        <v>220425676</v>
      </c>
      <c r="G523" s="27" t="e">
        <f>+#REF!</f>
        <v>#REF!</v>
      </c>
      <c r="H523" s="31"/>
      <c r="I523" s="84"/>
      <c r="J523" s="31" t="str">
        <f>IFERROR(VLOOKUP($D523,'2. Provider Details'!$A:$H,7,FALSE),"Select Supplier")</f>
        <v>Yes</v>
      </c>
      <c r="K523" s="89">
        <v>5</v>
      </c>
      <c r="L523" s="87">
        <v>44414</v>
      </c>
      <c r="M523" s="29" t="e">
        <f>+#REF!</f>
        <v>#REF!</v>
      </c>
      <c r="N523" s="29" t="e">
        <f>+#REF!</f>
        <v>#REF!</v>
      </c>
      <c r="O523" s="108" t="s">
        <v>12</v>
      </c>
      <c r="P523" s="11"/>
    </row>
    <row r="524" spans="1:77" s="90" customFormat="1" ht="60" hidden="1" customHeight="1" x14ac:dyDescent="0.2">
      <c r="A524" s="29">
        <v>44406</v>
      </c>
      <c r="B524" s="29">
        <v>44410</v>
      </c>
      <c r="C524" s="38">
        <v>2100</v>
      </c>
      <c r="D524" s="28" t="s">
        <v>80</v>
      </c>
      <c r="E524" s="28" t="str">
        <f>IFERROR(VLOOKUP($D524,'2. Provider Details'!$A:$H,2,FALSE),"Select Supplier")</f>
        <v>11 Ferndell Close 
Cannock 
Staffs 
WS11 1HR</v>
      </c>
      <c r="F524" s="31" t="str">
        <f>IFERROR(VLOOKUP($D524,'2. Provider Details'!$A:$H,6,FALSE),"Select Supplier")</f>
        <v>N/A</v>
      </c>
      <c r="G524" s="27" t="e">
        <f>+#REF!</f>
        <v>#REF!</v>
      </c>
      <c r="H524" s="31"/>
      <c r="I524" s="84"/>
      <c r="J524" s="31" t="str">
        <f>IFERROR(VLOOKUP($D524,'2. Provider Details'!$A:$H,7,FALSE),"Select Supplier")</f>
        <v>Yes</v>
      </c>
      <c r="K524" s="89">
        <v>5</v>
      </c>
      <c r="L524" s="87">
        <v>44410</v>
      </c>
      <c r="M524" s="29" t="e">
        <f>+#REF!</f>
        <v>#REF!</v>
      </c>
      <c r="N524" s="29" t="e">
        <f>+#REF!</f>
        <v>#REF!</v>
      </c>
      <c r="O524" s="108" t="s">
        <v>12</v>
      </c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/>
      <c r="BQ524" s="11"/>
      <c r="BR524" s="11"/>
      <c r="BS524" s="11"/>
      <c r="BT524" s="11"/>
      <c r="BU524" s="11"/>
      <c r="BV524" s="11"/>
      <c r="BW524" s="11"/>
      <c r="BX524" s="11"/>
      <c r="BY524" s="11"/>
    </row>
    <row r="525" spans="1:77" ht="75" hidden="1" customHeight="1" x14ac:dyDescent="0.2">
      <c r="A525" s="29">
        <v>44418</v>
      </c>
      <c r="B525" s="29">
        <v>44428</v>
      </c>
      <c r="C525" s="38">
        <v>945</v>
      </c>
      <c r="D525" s="28" t="s">
        <v>189</v>
      </c>
      <c r="E525" s="28" t="str">
        <f>IFERROR(VLOOKUP($D525,'2. Provider Details'!$A:$H,2,FALSE),"Select Supplier")</f>
        <v>15 Pike Way
North Weald 
Epping 
Essex 
CM16 6BL</v>
      </c>
      <c r="F525" s="31"/>
      <c r="G525" s="27" t="s">
        <v>322</v>
      </c>
      <c r="H525" s="31"/>
      <c r="I525" s="84"/>
      <c r="J525" s="31"/>
      <c r="K525" s="89">
        <v>5</v>
      </c>
      <c r="L525" s="87">
        <v>44428</v>
      </c>
      <c r="M525" s="29" t="e">
        <f>+#REF!</f>
        <v>#REF!</v>
      </c>
      <c r="N525" s="29">
        <v>44491</v>
      </c>
      <c r="O525" s="108" t="s">
        <v>184</v>
      </c>
      <c r="P525" s="11"/>
    </row>
    <row r="526" spans="1:77" ht="60" hidden="1" customHeight="1" x14ac:dyDescent="0.2">
      <c r="A526" s="29">
        <v>44414</v>
      </c>
      <c r="B526" s="29">
        <v>44418</v>
      </c>
      <c r="C526" s="38">
        <v>9630</v>
      </c>
      <c r="D526" s="28" t="s">
        <v>321</v>
      </c>
      <c r="E526" s="28" t="s">
        <v>317</v>
      </c>
      <c r="F526" s="31"/>
      <c r="G526" s="27" t="s">
        <v>5</v>
      </c>
      <c r="H526" s="31"/>
      <c r="I526" s="84"/>
      <c r="J526" s="31"/>
      <c r="K526" s="89">
        <v>6</v>
      </c>
      <c r="L526" s="87">
        <v>44418</v>
      </c>
      <c r="M526" s="29">
        <v>44445</v>
      </c>
      <c r="N526" s="29">
        <v>44659</v>
      </c>
      <c r="O526" s="108" t="s">
        <v>13</v>
      </c>
      <c r="P526" s="11"/>
    </row>
    <row r="527" spans="1:77" ht="60" hidden="1" customHeight="1" x14ac:dyDescent="0.2">
      <c r="A527" s="29">
        <v>44419</v>
      </c>
      <c r="B527" s="29">
        <v>44424</v>
      </c>
      <c r="C527" s="38">
        <v>35784</v>
      </c>
      <c r="D527" s="28" t="s">
        <v>321</v>
      </c>
      <c r="E527" s="28" t="s">
        <v>317</v>
      </c>
      <c r="F527" s="31"/>
      <c r="G527" s="27" t="s">
        <v>5</v>
      </c>
      <c r="H527" s="31"/>
      <c r="I527" s="84"/>
      <c r="J527" s="31"/>
      <c r="K527" s="89">
        <v>2</v>
      </c>
      <c r="L527" s="87">
        <v>44424</v>
      </c>
      <c r="M527" s="29">
        <v>44445</v>
      </c>
      <c r="N527" s="29">
        <v>45128</v>
      </c>
      <c r="O527" s="108" t="s">
        <v>13</v>
      </c>
      <c r="P527" s="11"/>
    </row>
    <row r="528" spans="1:77" ht="90" hidden="1" customHeight="1" x14ac:dyDescent="0.2">
      <c r="A528" s="29">
        <v>44420</v>
      </c>
      <c r="B528" s="29">
        <v>44421</v>
      </c>
      <c r="C528" s="38">
        <v>7000</v>
      </c>
      <c r="D528" s="28" t="s">
        <v>228</v>
      </c>
      <c r="E528" s="28" t="s">
        <v>318</v>
      </c>
      <c r="F528" s="31"/>
      <c r="G528" s="27" t="s">
        <v>4</v>
      </c>
      <c r="H528" s="31"/>
      <c r="I528" s="84"/>
      <c r="J528" s="31"/>
      <c r="K528" s="89">
        <v>2</v>
      </c>
      <c r="L528" s="87">
        <v>13</v>
      </c>
      <c r="M528" s="29">
        <v>44421</v>
      </c>
      <c r="N528" s="29">
        <v>44659</v>
      </c>
      <c r="O528" s="108" t="s">
        <v>12</v>
      </c>
      <c r="P528" s="11"/>
    </row>
    <row r="529" spans="1:16" ht="15" hidden="1" customHeight="1" x14ac:dyDescent="0.2">
      <c r="A529" s="15"/>
      <c r="B529" s="15"/>
      <c r="C529" s="46"/>
      <c r="D529" s="14"/>
      <c r="E529" s="14"/>
      <c r="F529" s="17"/>
      <c r="G529" s="12"/>
      <c r="H529" s="17"/>
      <c r="I529" s="93"/>
      <c r="J529" s="17"/>
      <c r="K529" s="95"/>
      <c r="L529" s="97"/>
      <c r="M529" s="15"/>
      <c r="N529" s="15"/>
      <c r="O529" s="108" t="s">
        <v>12</v>
      </c>
      <c r="P529" s="11"/>
    </row>
    <row r="530" spans="1:16" ht="75" hidden="1" customHeight="1" x14ac:dyDescent="0.2">
      <c r="A530" s="29">
        <v>44434</v>
      </c>
      <c r="B530" s="29">
        <v>44435</v>
      </c>
      <c r="C530" s="38">
        <v>5600</v>
      </c>
      <c r="D530" s="28" t="s">
        <v>189</v>
      </c>
      <c r="E530" s="28" t="s">
        <v>315</v>
      </c>
      <c r="F530" s="31"/>
      <c r="G530" s="27" t="s">
        <v>322</v>
      </c>
      <c r="H530" s="31"/>
      <c r="I530" s="84"/>
      <c r="J530" s="31"/>
      <c r="K530" s="89">
        <v>4</v>
      </c>
      <c r="L530" s="87">
        <v>44435</v>
      </c>
      <c r="M530" s="29">
        <v>44445</v>
      </c>
      <c r="N530" s="29">
        <v>44547</v>
      </c>
      <c r="O530" s="108" t="s">
        <v>184</v>
      </c>
      <c r="P530" s="11"/>
    </row>
    <row r="531" spans="1:16" ht="45" hidden="1" customHeight="1" x14ac:dyDescent="0.2">
      <c r="A531" s="29">
        <v>44419</v>
      </c>
      <c r="B531" s="29">
        <v>44421</v>
      </c>
      <c r="C531" s="38">
        <v>840</v>
      </c>
      <c r="D531" s="28" t="s">
        <v>117</v>
      </c>
      <c r="E531" s="28" t="s">
        <v>118</v>
      </c>
      <c r="F531" s="31"/>
      <c r="G531" s="27" t="s">
        <v>4</v>
      </c>
      <c r="H531" s="31"/>
      <c r="I531" s="84"/>
      <c r="J531" s="31"/>
      <c r="K531" s="89">
        <v>4</v>
      </c>
      <c r="L531" s="87">
        <v>44421</v>
      </c>
      <c r="M531" s="29">
        <v>44445</v>
      </c>
      <c r="N531" s="29">
        <v>44547</v>
      </c>
      <c r="O531" s="108" t="s">
        <v>184</v>
      </c>
      <c r="P531" s="11"/>
    </row>
    <row r="532" spans="1:16" ht="75" hidden="1" customHeight="1" x14ac:dyDescent="0.2">
      <c r="A532" s="29">
        <v>44418</v>
      </c>
      <c r="B532" s="29">
        <v>44428</v>
      </c>
      <c r="C532" s="38">
        <v>28950</v>
      </c>
      <c r="D532" s="28" t="s">
        <v>189</v>
      </c>
      <c r="E532" s="28" t="s">
        <v>315</v>
      </c>
      <c r="F532" s="31"/>
      <c r="G532" s="27" t="s">
        <v>322</v>
      </c>
      <c r="H532" s="31"/>
      <c r="I532" s="84"/>
      <c r="J532" s="31"/>
      <c r="K532" s="89">
        <v>3</v>
      </c>
      <c r="L532" s="87">
        <v>44428</v>
      </c>
      <c r="M532" s="29">
        <v>44445</v>
      </c>
      <c r="N532" s="29">
        <v>44763</v>
      </c>
      <c r="O532" s="108" t="s">
        <v>184</v>
      </c>
      <c r="P532" s="11"/>
    </row>
    <row r="533" spans="1:16" ht="60" hidden="1" customHeight="1" x14ac:dyDescent="0.2">
      <c r="A533" s="29">
        <v>44419</v>
      </c>
      <c r="B533" s="29">
        <v>44421</v>
      </c>
      <c r="C533" s="38">
        <v>6400</v>
      </c>
      <c r="D533" s="28" t="s">
        <v>80</v>
      </c>
      <c r="E533" s="28" t="s">
        <v>88</v>
      </c>
      <c r="F533" s="31"/>
      <c r="G533" s="27" t="s">
        <v>322</v>
      </c>
      <c r="H533" s="31"/>
      <c r="I533" s="84"/>
      <c r="J533" s="31"/>
      <c r="K533" s="89">
        <v>3</v>
      </c>
      <c r="L533" s="87">
        <v>44421</v>
      </c>
      <c r="M533" s="29">
        <v>44445</v>
      </c>
      <c r="N533" s="29">
        <v>44709</v>
      </c>
      <c r="O533" s="108" t="s">
        <v>184</v>
      </c>
      <c r="P533" s="11"/>
    </row>
    <row r="534" spans="1:16" ht="15" hidden="1" customHeight="1" x14ac:dyDescent="0.2">
      <c r="A534" s="15"/>
      <c r="B534" s="15"/>
      <c r="C534" s="46"/>
      <c r="D534" s="14"/>
      <c r="E534" s="14"/>
      <c r="F534" s="17"/>
      <c r="G534" s="12"/>
      <c r="H534" s="17"/>
      <c r="I534" s="93"/>
      <c r="J534" s="17"/>
      <c r="K534" s="95"/>
      <c r="L534" s="97"/>
      <c r="M534" s="15"/>
      <c r="N534" s="15"/>
      <c r="O534" s="108" t="s">
        <v>12</v>
      </c>
      <c r="P534" s="11"/>
    </row>
    <row r="535" spans="1:16" ht="60" hidden="1" customHeight="1" x14ac:dyDescent="0.2">
      <c r="A535" s="29">
        <v>44426</v>
      </c>
      <c r="B535" s="29">
        <v>44427</v>
      </c>
      <c r="C535" s="38">
        <v>2160</v>
      </c>
      <c r="D535" s="28" t="s">
        <v>80</v>
      </c>
      <c r="E535" s="28" t="str">
        <f>IFERROR(VLOOKUP($D535,'2. Provider Details'!$A:$H,2,FALSE),"Select Supplier")</f>
        <v>11 Ferndell Close 
Cannock 
Staffs 
WS11 1HR</v>
      </c>
      <c r="F535" s="31" t="str">
        <f>IFERROR(VLOOKUP($D535,'2. Provider Details'!$A:$H,6,FALSE),"Select Supplier")</f>
        <v>N/A</v>
      </c>
      <c r="G535" s="27" t="e">
        <f>+#REF!</f>
        <v>#REF!</v>
      </c>
      <c r="H535" s="31"/>
      <c r="I535" s="84"/>
      <c r="J535" s="31" t="str">
        <f>IFERROR(VLOOKUP($D535,'2. Provider Details'!$A:$H,7,FALSE),"Select Supplier")</f>
        <v>Yes</v>
      </c>
      <c r="K535" s="89">
        <v>4</v>
      </c>
      <c r="L535" s="87">
        <v>44427</v>
      </c>
      <c r="M535" s="29" t="e">
        <f>+#REF!</f>
        <v>#REF!</v>
      </c>
      <c r="N535" s="29" t="e">
        <f>+#REF!</f>
        <v>#REF!</v>
      </c>
      <c r="O535" s="108" t="s">
        <v>12</v>
      </c>
      <c r="P535" s="11"/>
    </row>
    <row r="536" spans="1:16" ht="60" hidden="1" customHeight="1" x14ac:dyDescent="0.2">
      <c r="A536" s="29">
        <v>44426</v>
      </c>
      <c r="B536" s="29">
        <v>44427</v>
      </c>
      <c r="C536" s="38">
        <v>2182.5</v>
      </c>
      <c r="D536" s="28" t="s">
        <v>186</v>
      </c>
      <c r="E536" s="28" t="s">
        <v>225</v>
      </c>
      <c r="F536" s="31"/>
      <c r="G536" s="27" t="s">
        <v>322</v>
      </c>
      <c r="H536" s="31"/>
      <c r="I536" s="84"/>
      <c r="J536" s="31"/>
      <c r="K536" s="89">
        <v>5</v>
      </c>
      <c r="L536" s="87">
        <v>44428</v>
      </c>
      <c r="M536" s="29">
        <v>44445</v>
      </c>
      <c r="N536" s="29">
        <v>44477</v>
      </c>
      <c r="O536" s="108" t="s">
        <v>12</v>
      </c>
      <c r="P536" s="11"/>
    </row>
    <row r="537" spans="1:16" ht="15" hidden="1" customHeight="1" x14ac:dyDescent="0.2">
      <c r="A537" s="15"/>
      <c r="B537" s="15"/>
      <c r="C537" s="46"/>
      <c r="D537" s="14"/>
      <c r="E537" s="14"/>
      <c r="F537" s="17"/>
      <c r="G537" s="12"/>
      <c r="H537" s="17"/>
      <c r="I537" s="93"/>
      <c r="J537" s="17"/>
      <c r="K537" s="95"/>
      <c r="L537" s="97"/>
      <c r="M537" s="15"/>
      <c r="N537" s="15"/>
      <c r="O537" s="108" t="s">
        <v>12</v>
      </c>
      <c r="P537" s="11"/>
    </row>
    <row r="538" spans="1:16" ht="15" hidden="1" customHeight="1" x14ac:dyDescent="0.2">
      <c r="A538" s="15"/>
      <c r="B538" s="15"/>
      <c r="C538" s="46"/>
      <c r="D538" s="14"/>
      <c r="E538" s="14"/>
      <c r="F538" s="17"/>
      <c r="G538" s="12"/>
      <c r="H538" s="17"/>
      <c r="I538" s="93"/>
      <c r="J538" s="17"/>
      <c r="K538" s="95"/>
      <c r="L538" s="97"/>
      <c r="M538" s="15"/>
      <c r="N538" s="15"/>
      <c r="O538" s="108" t="s">
        <v>12</v>
      </c>
      <c r="P538" s="11"/>
    </row>
    <row r="539" spans="1:16" ht="15" hidden="1" customHeight="1" x14ac:dyDescent="0.2">
      <c r="A539" s="15"/>
      <c r="B539" s="15"/>
      <c r="C539" s="46"/>
      <c r="D539" s="14"/>
      <c r="E539" s="14"/>
      <c r="F539" s="17"/>
      <c r="G539" s="12"/>
      <c r="H539" s="17"/>
      <c r="I539" s="93"/>
      <c r="J539" s="17"/>
      <c r="K539" s="95"/>
      <c r="L539" s="97"/>
      <c r="M539" s="15"/>
      <c r="N539" s="15"/>
      <c r="O539" s="108" t="s">
        <v>12</v>
      </c>
      <c r="P539" s="11"/>
    </row>
    <row r="540" spans="1:16" ht="15" hidden="1" customHeight="1" x14ac:dyDescent="0.2">
      <c r="A540" s="15"/>
      <c r="B540" s="15"/>
      <c r="C540" s="46"/>
      <c r="D540" s="14"/>
      <c r="E540" s="14"/>
      <c r="F540" s="17"/>
      <c r="G540" s="12"/>
      <c r="H540" s="17"/>
      <c r="I540" s="93"/>
      <c r="J540" s="17"/>
      <c r="K540" s="95"/>
      <c r="L540" s="97"/>
      <c r="M540" s="15"/>
      <c r="N540" s="15"/>
      <c r="O540" s="108" t="s">
        <v>12</v>
      </c>
      <c r="P540" s="11"/>
    </row>
    <row r="541" spans="1:16" ht="15" hidden="1" customHeight="1" x14ac:dyDescent="0.2">
      <c r="A541" s="15"/>
      <c r="B541" s="15"/>
      <c r="C541" s="46"/>
      <c r="D541" s="14"/>
      <c r="E541" s="14"/>
      <c r="F541" s="17"/>
      <c r="G541" s="12"/>
      <c r="H541" s="17"/>
      <c r="I541" s="93"/>
      <c r="J541" s="17"/>
      <c r="K541" s="95"/>
      <c r="L541" s="97"/>
      <c r="M541" s="15"/>
      <c r="N541" s="15"/>
      <c r="O541" s="108" t="s">
        <v>12</v>
      </c>
      <c r="P541" s="11"/>
    </row>
    <row r="542" spans="1:16" ht="60" hidden="1" customHeight="1" x14ac:dyDescent="0.2">
      <c r="A542" s="29">
        <v>44448</v>
      </c>
      <c r="B542" s="29">
        <v>44448</v>
      </c>
      <c r="C542" s="38">
        <v>57600</v>
      </c>
      <c r="D542" s="28" t="s">
        <v>80</v>
      </c>
      <c r="E542" s="28" t="s">
        <v>88</v>
      </c>
      <c r="F542" s="31" t="str">
        <f>IFERROR(VLOOKUP($D542,'2. Provider Details'!$A:$H,6,FALSE),"Select Supplier")</f>
        <v>N/A</v>
      </c>
      <c r="G542" s="27" t="s">
        <v>5</v>
      </c>
      <c r="H542" s="31"/>
      <c r="I542" s="84"/>
      <c r="J542" s="31" t="str">
        <f>IFERROR(VLOOKUP($D542,'2. Provider Details'!$A:$H,7,FALSE),"Select Supplier")</f>
        <v>Yes</v>
      </c>
      <c r="K542" s="89">
        <v>3</v>
      </c>
      <c r="L542" s="87">
        <v>44448</v>
      </c>
      <c r="M542" s="29">
        <v>44452</v>
      </c>
      <c r="N542" s="29">
        <v>45100</v>
      </c>
      <c r="O542" s="108" t="s">
        <v>12</v>
      </c>
      <c r="P542" s="11"/>
    </row>
    <row r="543" spans="1:16" ht="60" hidden="1" customHeight="1" x14ac:dyDescent="0.2">
      <c r="A543" s="29">
        <v>44449</v>
      </c>
      <c r="B543" s="29">
        <v>44449</v>
      </c>
      <c r="C543" s="38">
        <v>8928</v>
      </c>
      <c r="D543" s="28" t="s">
        <v>80</v>
      </c>
      <c r="E543" s="28" t="s">
        <v>88</v>
      </c>
      <c r="F543" s="31" t="str">
        <f>IFERROR(VLOOKUP($D543,'2. Provider Details'!$A:$H,6,FALSE),"Select Supplier")</f>
        <v>N/A</v>
      </c>
      <c r="G543" s="27" t="s">
        <v>5</v>
      </c>
      <c r="H543" s="31"/>
      <c r="I543" s="84"/>
      <c r="J543" s="31" t="str">
        <f>IFERROR(VLOOKUP($D543,'2. Provider Details'!$A:$H,7,FALSE),"Select Supplier")</f>
        <v>Yes</v>
      </c>
      <c r="K543" s="89">
        <v>3</v>
      </c>
      <c r="L543" s="87">
        <v>44449</v>
      </c>
      <c r="M543" s="29">
        <v>44454</v>
      </c>
      <c r="N543" s="29">
        <v>44708</v>
      </c>
      <c r="O543" s="108" t="s">
        <v>12</v>
      </c>
      <c r="P543" s="11"/>
    </row>
    <row r="544" spans="1:16" ht="15" hidden="1" customHeight="1" x14ac:dyDescent="0.2">
      <c r="A544" s="15"/>
      <c r="B544" s="15"/>
      <c r="C544" s="46"/>
      <c r="D544" s="14"/>
      <c r="E544" s="14"/>
      <c r="F544" s="17"/>
      <c r="G544" s="12"/>
      <c r="H544" s="17"/>
      <c r="I544" s="93"/>
      <c r="J544" s="17"/>
      <c r="K544" s="95"/>
      <c r="L544" s="97"/>
      <c r="M544" s="15"/>
      <c r="N544" s="15"/>
      <c r="O544" s="108" t="s">
        <v>12</v>
      </c>
      <c r="P544" s="11"/>
    </row>
    <row r="545" spans="1:16" ht="90" hidden="1" customHeight="1" x14ac:dyDescent="0.2">
      <c r="A545" s="29">
        <v>44460</v>
      </c>
      <c r="B545" s="29">
        <v>44460</v>
      </c>
      <c r="C545" s="38">
        <v>5500</v>
      </c>
      <c r="D545" s="28" t="s">
        <v>90</v>
      </c>
      <c r="E545" s="28" t="s">
        <v>93</v>
      </c>
      <c r="F545" s="31">
        <f>IFERROR(VLOOKUP($D545,'2. Provider Details'!$A:$H,6,FALSE),"Select Supplier")</f>
        <v>235030744</v>
      </c>
      <c r="G545" s="27" t="s">
        <v>5</v>
      </c>
      <c r="H545" s="31"/>
      <c r="I545" s="84"/>
      <c r="J545" s="31" t="str">
        <f>IFERROR(VLOOKUP($D545,'2. Provider Details'!$A:$H,7,FALSE),"Select Supplier")</f>
        <v>Yes</v>
      </c>
      <c r="K545" s="89">
        <v>1</v>
      </c>
      <c r="L545" s="87">
        <v>44460</v>
      </c>
      <c r="M545" s="29">
        <v>44466</v>
      </c>
      <c r="N545" s="29">
        <v>44547</v>
      </c>
      <c r="O545" s="108" t="s">
        <v>12</v>
      </c>
      <c r="P545" s="11"/>
    </row>
    <row r="546" spans="1:16" ht="60" hidden="1" customHeight="1" x14ac:dyDescent="0.2">
      <c r="A546" s="29">
        <v>44448</v>
      </c>
      <c r="B546" s="29">
        <v>44459</v>
      </c>
      <c r="C546" s="38">
        <v>17288</v>
      </c>
      <c r="D546" s="28" t="s">
        <v>186</v>
      </c>
      <c r="E546" s="28" t="s">
        <v>225</v>
      </c>
      <c r="F546" s="31" t="str">
        <f>IFERROR(VLOOKUP($D546,'2. Provider Details'!$A:$H,6,FALSE),"Select Supplier")</f>
        <v>N/A</v>
      </c>
      <c r="G546" s="27" t="s">
        <v>5</v>
      </c>
      <c r="H546" s="31"/>
      <c r="I546" s="84"/>
      <c r="J546" s="31" t="str">
        <f>IFERROR(VLOOKUP($D546,'2. Provider Details'!$A:$H,7,FALSE),"Select Supplier")</f>
        <v>Yes</v>
      </c>
      <c r="K546" s="89" t="s">
        <v>44</v>
      </c>
      <c r="L546" s="87">
        <v>44460</v>
      </c>
      <c r="M546" s="29">
        <v>44445</v>
      </c>
      <c r="N546" s="29">
        <v>44659</v>
      </c>
      <c r="O546" s="108" t="s">
        <v>12</v>
      </c>
      <c r="P546" s="11"/>
    </row>
    <row r="547" spans="1:16" ht="60" hidden="1" customHeight="1" x14ac:dyDescent="0.2">
      <c r="A547" s="29">
        <v>44460</v>
      </c>
      <c r="B547" s="29">
        <v>44460</v>
      </c>
      <c r="C547" s="38">
        <v>4042.5</v>
      </c>
      <c r="D547" s="28" t="s">
        <v>80</v>
      </c>
      <c r="E547" s="28" t="s">
        <v>88</v>
      </c>
      <c r="F547" s="31" t="str">
        <f>IFERROR(VLOOKUP($D547,'2. Provider Details'!$A:$H,6,FALSE),"Select Supplier")</f>
        <v>N/A</v>
      </c>
      <c r="G547" s="27" t="s">
        <v>5</v>
      </c>
      <c r="H547" s="31"/>
      <c r="I547" s="84"/>
      <c r="J547" s="31" t="str">
        <f>IFERROR(VLOOKUP($D547,'2. Provider Details'!$A:$H,7,FALSE),"Select Supplier")</f>
        <v>Yes</v>
      </c>
      <c r="K547" s="89">
        <v>2</v>
      </c>
      <c r="L547" s="87">
        <v>44460</v>
      </c>
      <c r="M547" s="29">
        <v>44466</v>
      </c>
      <c r="N547" s="29">
        <v>44547</v>
      </c>
      <c r="O547" s="108" t="s">
        <v>12</v>
      </c>
      <c r="P547" s="11"/>
    </row>
    <row r="548" spans="1:16" ht="60" hidden="1" customHeight="1" x14ac:dyDescent="0.2">
      <c r="A548" s="29">
        <v>44462</v>
      </c>
      <c r="B548" s="29">
        <v>44462</v>
      </c>
      <c r="C548" s="38">
        <v>2640</v>
      </c>
      <c r="D548" s="28" t="s">
        <v>80</v>
      </c>
      <c r="E548" s="28" t="s">
        <v>88</v>
      </c>
      <c r="F548" s="31" t="str">
        <f>IFERROR(VLOOKUP($D548,'2. Provider Details'!$A:$H,6,FALSE),"Select Supplier")</f>
        <v>N/A</v>
      </c>
      <c r="G548" s="27" t="s">
        <v>5</v>
      </c>
      <c r="H548" s="31"/>
      <c r="I548" s="84"/>
      <c r="J548" s="31" t="str">
        <f>IFERROR(VLOOKUP($D548,'2. Provider Details'!$A:$H,7,FALSE),"Select Supplier")</f>
        <v>Yes</v>
      </c>
      <c r="K548" s="89">
        <v>2</v>
      </c>
      <c r="L548" s="87">
        <v>44462</v>
      </c>
      <c r="M548" s="29">
        <v>44466</v>
      </c>
      <c r="N548" s="29">
        <v>44547</v>
      </c>
      <c r="O548" s="108" t="s">
        <v>12</v>
      </c>
      <c r="P548" s="11"/>
    </row>
    <row r="549" spans="1:16" ht="75" hidden="1" customHeight="1" x14ac:dyDescent="0.2">
      <c r="A549" s="29">
        <v>44462</v>
      </c>
      <c r="B549" s="29">
        <v>44462</v>
      </c>
      <c r="C549" s="38">
        <v>4083.75</v>
      </c>
      <c r="D549" s="28" t="s">
        <v>196</v>
      </c>
      <c r="E549" s="28" t="s">
        <v>320</v>
      </c>
      <c r="F549" s="31">
        <f>IFERROR(VLOOKUP($D549,'2. Provider Details'!$A:$H,6,FALSE),"Select Supplier")</f>
        <v>223617075</v>
      </c>
      <c r="G549" s="27" t="s">
        <v>5</v>
      </c>
      <c r="H549" s="31"/>
      <c r="I549" s="84"/>
      <c r="J549" s="31" t="str">
        <f>IFERROR(VLOOKUP($D549,'2. Provider Details'!$A:$H,7,FALSE),"Select Supplier")</f>
        <v>Yes</v>
      </c>
      <c r="K549" s="89">
        <v>2</v>
      </c>
      <c r="L549" s="87">
        <v>44462</v>
      </c>
      <c r="M549" s="29">
        <v>44466</v>
      </c>
      <c r="N549" s="29">
        <v>44547</v>
      </c>
      <c r="O549" s="108" t="s">
        <v>12</v>
      </c>
      <c r="P549" s="11"/>
    </row>
    <row r="550" spans="1:16" ht="60" hidden="1" customHeight="1" x14ac:dyDescent="0.2">
      <c r="A550" s="29">
        <v>44462</v>
      </c>
      <c r="B550" s="29">
        <v>44462</v>
      </c>
      <c r="C550" s="38">
        <v>1584</v>
      </c>
      <c r="D550" s="28" t="s">
        <v>80</v>
      </c>
      <c r="E550" s="28" t="s">
        <v>88</v>
      </c>
      <c r="F550" s="31" t="str">
        <f>IFERROR(VLOOKUP($D550,'2. Provider Details'!$A:$H,6,FALSE),"Select Supplier")</f>
        <v>N/A</v>
      </c>
      <c r="G550" s="27" t="s">
        <v>5</v>
      </c>
      <c r="H550" s="31"/>
      <c r="I550" s="84"/>
      <c r="J550" s="31" t="str">
        <f>IFERROR(VLOOKUP($D550,'2. Provider Details'!$A:$H,7,FALSE),"Select Supplier")</f>
        <v>Yes</v>
      </c>
      <c r="K550" s="89">
        <v>2</v>
      </c>
      <c r="L550" s="87">
        <v>44462</v>
      </c>
      <c r="M550" s="29">
        <v>44466</v>
      </c>
      <c r="N550" s="29">
        <v>44547</v>
      </c>
      <c r="O550" s="108" t="s">
        <v>12</v>
      </c>
      <c r="P550" s="11"/>
    </row>
    <row r="551" spans="1:16" ht="90" hidden="1" customHeight="1" x14ac:dyDescent="0.2">
      <c r="A551" s="29">
        <v>44462</v>
      </c>
      <c r="B551" s="29">
        <v>44462</v>
      </c>
      <c r="C551" s="38">
        <v>1500</v>
      </c>
      <c r="D551" s="28" t="s">
        <v>90</v>
      </c>
      <c r="E551" s="28" t="s">
        <v>93</v>
      </c>
      <c r="F551" s="31">
        <f>IFERROR(VLOOKUP($D551,'2. Provider Details'!$A:$H,6,FALSE),"Select Supplier")</f>
        <v>235030744</v>
      </c>
      <c r="G551" s="27" t="s">
        <v>5</v>
      </c>
      <c r="H551" s="31"/>
      <c r="I551" s="84"/>
      <c r="J551" s="31" t="str">
        <f>IFERROR(VLOOKUP($D551,'2. Provider Details'!$A:$H,7,FALSE),"Select Supplier")</f>
        <v>Yes</v>
      </c>
      <c r="K551" s="89">
        <v>1</v>
      </c>
      <c r="L551" s="87">
        <v>44462</v>
      </c>
      <c r="M551" s="29">
        <v>44466</v>
      </c>
      <c r="N551" s="29">
        <v>44491</v>
      </c>
      <c r="O551" s="108" t="s">
        <v>12</v>
      </c>
      <c r="P551" s="11"/>
    </row>
    <row r="552" spans="1:16" ht="90" hidden="1" customHeight="1" x14ac:dyDescent="0.2">
      <c r="A552" s="29">
        <v>44454</v>
      </c>
      <c r="B552" s="29">
        <v>44455</v>
      </c>
      <c r="C552" s="38">
        <v>30250</v>
      </c>
      <c r="D552" s="28" t="s">
        <v>181</v>
      </c>
      <c r="E552" s="28" t="s">
        <v>271</v>
      </c>
      <c r="F552" s="31">
        <f>IFERROR(VLOOKUP($D552,'2. Provider Details'!$A:$H,6,FALSE),"Select Supplier")</f>
        <v>223605362</v>
      </c>
      <c r="G552" s="27" t="s">
        <v>4</v>
      </c>
      <c r="H552" s="31"/>
      <c r="I552" s="84"/>
      <c r="J552" s="31" t="str">
        <f>IFERROR(VLOOKUP($D552,'2. Provider Details'!$A:$H,7,FALSE),"Select Supplier")</f>
        <v>Yes</v>
      </c>
      <c r="K552" s="89" t="s">
        <v>44</v>
      </c>
      <c r="L552" s="87">
        <v>44454</v>
      </c>
      <c r="M552" s="29">
        <v>44459</v>
      </c>
      <c r="N552" s="29">
        <v>44761</v>
      </c>
      <c r="O552" s="108" t="s">
        <v>12</v>
      </c>
      <c r="P552" s="11"/>
    </row>
    <row r="553" spans="1:16" ht="90" hidden="1" customHeight="1" x14ac:dyDescent="0.2">
      <c r="A553" s="29">
        <v>44462</v>
      </c>
      <c r="B553" s="29">
        <v>44462</v>
      </c>
      <c r="C553" s="38">
        <v>1650</v>
      </c>
      <c r="D553" s="28" t="s">
        <v>90</v>
      </c>
      <c r="E553" s="28" t="s">
        <v>93</v>
      </c>
      <c r="F553" s="31">
        <f>IFERROR(VLOOKUP($D553,'2. Provider Details'!$A:$H,6,FALSE),"Select Supplier")</f>
        <v>235030744</v>
      </c>
      <c r="G553" s="27" t="s">
        <v>5</v>
      </c>
      <c r="H553" s="31"/>
      <c r="I553" s="84"/>
      <c r="J553" s="31" t="str">
        <f>IFERROR(VLOOKUP($D553,'2. Provider Details'!$A:$H,7,FALSE),"Select Supplier")</f>
        <v>Yes</v>
      </c>
      <c r="K553" s="89">
        <v>1</v>
      </c>
      <c r="L553" s="87">
        <v>44462</v>
      </c>
      <c r="M553" s="29">
        <v>44466</v>
      </c>
      <c r="N553" s="29">
        <v>44547</v>
      </c>
      <c r="O553" s="108" t="s">
        <v>12</v>
      </c>
      <c r="P553" s="11"/>
    </row>
    <row r="554" spans="1:16" ht="60" hidden="1" customHeight="1" x14ac:dyDescent="0.2">
      <c r="A554" s="29">
        <v>44454</v>
      </c>
      <c r="B554" s="29">
        <v>44456</v>
      </c>
      <c r="C554" s="38">
        <v>1620</v>
      </c>
      <c r="D554" s="28" t="s">
        <v>151</v>
      </c>
      <c r="E554" s="28" t="s">
        <v>312</v>
      </c>
      <c r="F554" s="31" t="str">
        <f>IFERROR(VLOOKUP($D554,'2. Provider Details'!$A:$H,6,FALSE),"Select Supplier")</f>
        <v>N/A</v>
      </c>
      <c r="G554" s="27"/>
      <c r="H554" s="31"/>
      <c r="I554" s="84"/>
      <c r="J554" s="31" t="str">
        <f>IFERROR(VLOOKUP($D554,'2. Provider Details'!$A:$H,7,FALSE),"Select Supplier")</f>
        <v>Yes</v>
      </c>
      <c r="K554" s="89" t="s">
        <v>44</v>
      </c>
      <c r="L554" s="87">
        <v>44456</v>
      </c>
      <c r="M554" s="29">
        <v>44466</v>
      </c>
      <c r="N554" s="29">
        <v>44762</v>
      </c>
      <c r="O554" s="108" t="s">
        <v>12</v>
      </c>
      <c r="P554" s="11"/>
    </row>
    <row r="555" spans="1:16" ht="90" hidden="1" customHeight="1" x14ac:dyDescent="0.2">
      <c r="A555" s="87">
        <v>44473</v>
      </c>
      <c r="B555" s="87">
        <v>44474</v>
      </c>
      <c r="C555" s="110">
        <v>1350</v>
      </c>
      <c r="D555" s="85" t="s">
        <v>90</v>
      </c>
      <c r="E555" s="28" t="s">
        <v>93</v>
      </c>
      <c r="F555" s="31">
        <f>IFERROR(VLOOKUP($D555,'2. Provider Details'!$A:$H,6,FALSE),"Select Supplier")</f>
        <v>235030744</v>
      </c>
      <c r="G555" s="86" t="s">
        <v>5</v>
      </c>
      <c r="H555" s="86"/>
      <c r="I555" s="86"/>
      <c r="J555" s="31" t="str">
        <f>IFERROR(VLOOKUP($D555,'2. Provider Details'!$A:$H,7,FALSE),"Select Supplier")</f>
        <v>Yes</v>
      </c>
      <c r="K555" s="89">
        <v>2</v>
      </c>
      <c r="L555" s="87">
        <v>44474</v>
      </c>
      <c r="M555" s="87">
        <v>44480</v>
      </c>
      <c r="N555" s="87">
        <v>44551</v>
      </c>
      <c r="O555" s="108" t="s">
        <v>12</v>
      </c>
      <c r="P555" s="11"/>
    </row>
    <row r="556" spans="1:16" ht="60" hidden="1" customHeight="1" x14ac:dyDescent="0.2">
      <c r="A556" s="29" t="s">
        <v>323</v>
      </c>
      <c r="B556" s="29" t="s">
        <v>323</v>
      </c>
      <c r="C556" s="38">
        <v>936</v>
      </c>
      <c r="D556" s="28" t="s">
        <v>80</v>
      </c>
      <c r="E556" s="28" t="s">
        <v>88</v>
      </c>
      <c r="F556" s="31" t="str">
        <f>IFERROR(VLOOKUP($D556,'2. Provider Details'!$A:$H,6,FALSE),"Select Supplier")</f>
        <v>N/A</v>
      </c>
      <c r="G556" s="27" t="s">
        <v>5</v>
      </c>
      <c r="H556" s="31"/>
      <c r="I556" s="86"/>
      <c r="J556" s="31" t="str">
        <f>IFERROR(VLOOKUP($D556,'2. Provider Details'!$A:$H,7,FALSE),"Select Supplier")</f>
        <v>Yes</v>
      </c>
      <c r="K556" s="89">
        <v>3</v>
      </c>
      <c r="L556" s="87" t="s">
        <v>323</v>
      </c>
      <c r="M556" s="29" t="s">
        <v>324</v>
      </c>
      <c r="N556" s="29" t="s">
        <v>325</v>
      </c>
      <c r="O556" s="108" t="s">
        <v>12</v>
      </c>
      <c r="P556" s="11"/>
    </row>
    <row r="557" spans="1:16" ht="60" hidden="1" customHeight="1" x14ac:dyDescent="0.2">
      <c r="A557" s="29">
        <v>44469</v>
      </c>
      <c r="B557" s="29">
        <v>44469</v>
      </c>
      <c r="C557" s="38">
        <v>8554</v>
      </c>
      <c r="D557" s="28" t="s">
        <v>316</v>
      </c>
      <c r="E557" s="28" t="s">
        <v>317</v>
      </c>
      <c r="F557" s="31" t="str">
        <f>IFERROR(VLOOKUP($D557,'2. Provider Details'!$A:$H,6,FALSE),"Select Supplier")</f>
        <v>N/A</v>
      </c>
      <c r="G557" s="27" t="s">
        <v>5</v>
      </c>
      <c r="H557" s="31"/>
      <c r="I557" s="86"/>
      <c r="J557" s="31" t="str">
        <f>IFERROR(VLOOKUP($D557,'2. Provider Details'!$A:$H,7,FALSE),"Select Supplier")</f>
        <v>Yes</v>
      </c>
      <c r="K557" s="89">
        <v>2</v>
      </c>
      <c r="L557" s="87">
        <v>44469</v>
      </c>
      <c r="M557" s="29">
        <v>44473</v>
      </c>
      <c r="N557" s="29">
        <v>44736</v>
      </c>
      <c r="O557" s="108" t="s">
        <v>12</v>
      </c>
      <c r="P557" s="11"/>
    </row>
    <row r="558" spans="1:16" ht="90" hidden="1" customHeight="1" x14ac:dyDescent="0.2">
      <c r="A558" s="29">
        <v>44473</v>
      </c>
      <c r="B558" s="29">
        <v>44474</v>
      </c>
      <c r="C558" s="38">
        <v>525</v>
      </c>
      <c r="D558" s="28" t="s">
        <v>90</v>
      </c>
      <c r="E558" s="28" t="s">
        <v>93</v>
      </c>
      <c r="F558" s="31">
        <f>IFERROR(VLOOKUP($D558,'2. Provider Details'!$A:$H,6,FALSE),"Select Supplier")</f>
        <v>235030744</v>
      </c>
      <c r="G558" s="27" t="s">
        <v>322</v>
      </c>
      <c r="H558" s="31"/>
      <c r="I558" s="86"/>
      <c r="J558" s="31" t="str">
        <f>IFERROR(VLOOKUP($D558,'2. Provider Details'!$A:$H,7,FALSE),"Select Supplier")</f>
        <v>Yes</v>
      </c>
      <c r="K558" s="89">
        <v>4</v>
      </c>
      <c r="L558" s="87">
        <v>44474</v>
      </c>
      <c r="M558" s="29">
        <v>44475</v>
      </c>
      <c r="N558" s="29">
        <v>44491</v>
      </c>
      <c r="O558" s="108" t="s">
        <v>12</v>
      </c>
      <c r="P558" s="11"/>
    </row>
    <row r="559" spans="1:16" ht="60" hidden="1" customHeight="1" x14ac:dyDescent="0.2">
      <c r="A559" s="29">
        <v>44484</v>
      </c>
      <c r="B559" s="29">
        <v>44490</v>
      </c>
      <c r="C559" s="38">
        <v>2115</v>
      </c>
      <c r="D559" s="28" t="s">
        <v>316</v>
      </c>
      <c r="E559" s="28" t="s">
        <v>317</v>
      </c>
      <c r="F559" s="31" t="str">
        <f>IFERROR(VLOOKUP($D559,'2. Provider Details'!$A:$H,6,FALSE),"Select Supplier")</f>
        <v>N/A</v>
      </c>
      <c r="G559" s="27" t="s">
        <v>5</v>
      </c>
      <c r="H559" s="31"/>
      <c r="I559" s="86"/>
      <c r="J559" s="31" t="str">
        <f>IFERROR(VLOOKUP($D559,'2. Provider Details'!$A:$H,7,FALSE),"Select Supplier")</f>
        <v>Yes</v>
      </c>
      <c r="K559" s="89">
        <v>1</v>
      </c>
      <c r="L559" s="87">
        <v>44490</v>
      </c>
      <c r="M559" s="29">
        <v>44490</v>
      </c>
      <c r="N559" s="29">
        <v>44547</v>
      </c>
      <c r="O559" s="108" t="s">
        <v>12</v>
      </c>
      <c r="P559" s="11"/>
    </row>
    <row r="560" spans="1:16" ht="90" hidden="1" customHeight="1" x14ac:dyDescent="0.2">
      <c r="A560" s="29">
        <v>44470</v>
      </c>
      <c r="B560" s="29">
        <v>44473</v>
      </c>
      <c r="C560" s="38">
        <v>2250</v>
      </c>
      <c r="D560" s="28" t="s">
        <v>90</v>
      </c>
      <c r="E560" s="28" t="s">
        <v>93</v>
      </c>
      <c r="F560" s="31">
        <f>IFERROR(VLOOKUP($D560,'2. Provider Details'!$A:$H,6,FALSE),"Select Supplier")</f>
        <v>235030744</v>
      </c>
      <c r="G560" s="27" t="s">
        <v>322</v>
      </c>
      <c r="H560" s="31"/>
      <c r="I560" s="86"/>
      <c r="J560" s="31" t="str">
        <f>IFERROR(VLOOKUP($D560,'2. Provider Details'!$A:$H,7,FALSE),"Select Supplier")</f>
        <v>Yes</v>
      </c>
      <c r="K560" s="89">
        <v>3</v>
      </c>
      <c r="L560" s="87">
        <v>44473</v>
      </c>
      <c r="M560" s="29">
        <v>44473</v>
      </c>
      <c r="N560" s="29">
        <v>44547</v>
      </c>
      <c r="O560" s="108" t="s">
        <v>12</v>
      </c>
      <c r="P560" s="11"/>
    </row>
    <row r="561" spans="1:16" ht="60" hidden="1" customHeight="1" x14ac:dyDescent="0.2">
      <c r="A561" s="29">
        <v>44475</v>
      </c>
      <c r="B561" s="29">
        <v>44476</v>
      </c>
      <c r="C561" s="38">
        <v>1350</v>
      </c>
      <c r="D561" s="28" t="s">
        <v>80</v>
      </c>
      <c r="E561" s="28" t="s">
        <v>88</v>
      </c>
      <c r="F561" s="31" t="str">
        <f>IFERROR(VLOOKUP($D561,'2. Provider Details'!$A:$H,6,FALSE),"Select Supplier")</f>
        <v>N/A</v>
      </c>
      <c r="G561" s="27" t="s">
        <v>322</v>
      </c>
      <c r="H561" s="31"/>
      <c r="I561" s="86"/>
      <c r="J561" s="31" t="str">
        <f>IFERROR(VLOOKUP($D561,'2. Provider Details'!$A:$H,7,FALSE),"Select Supplier")</f>
        <v>Yes</v>
      </c>
      <c r="K561" s="89">
        <v>1</v>
      </c>
      <c r="L561" s="87">
        <v>44476</v>
      </c>
      <c r="M561" s="29">
        <v>44480</v>
      </c>
      <c r="N561" s="29">
        <v>44547</v>
      </c>
      <c r="O561" s="108" t="s">
        <v>12</v>
      </c>
      <c r="P561" s="11"/>
    </row>
    <row r="562" spans="1:16" ht="60" hidden="1" customHeight="1" x14ac:dyDescent="0.2">
      <c r="A562" s="29">
        <v>44477</v>
      </c>
      <c r="B562" s="29">
        <v>44479</v>
      </c>
      <c r="C562" s="38">
        <v>1964.25</v>
      </c>
      <c r="D562" s="28" t="s">
        <v>186</v>
      </c>
      <c r="E562" s="28" t="s">
        <v>225</v>
      </c>
      <c r="F562" s="31" t="str">
        <f>IFERROR(VLOOKUP($D562,'2. Provider Details'!$A:$H,6,FALSE),"Select Supplier")</f>
        <v>N/A</v>
      </c>
      <c r="G562" s="27" t="s">
        <v>322</v>
      </c>
      <c r="H562" s="31"/>
      <c r="I562" s="86"/>
      <c r="J562" s="31" t="str">
        <f>IFERROR(VLOOKUP($D562,'2. Provider Details'!$A:$H,7,FALSE),"Select Supplier")</f>
        <v>Yes</v>
      </c>
      <c r="K562" s="89">
        <v>1</v>
      </c>
      <c r="L562" s="87">
        <v>44480</v>
      </c>
      <c r="M562" s="29">
        <v>44480</v>
      </c>
      <c r="N562" s="29">
        <v>44547</v>
      </c>
      <c r="O562" s="108" t="s">
        <v>12</v>
      </c>
      <c r="P562" s="11"/>
    </row>
    <row r="563" spans="1:16" ht="90" hidden="1" customHeight="1" x14ac:dyDescent="0.2">
      <c r="A563" s="29">
        <v>44489</v>
      </c>
      <c r="B563" s="29">
        <v>44495</v>
      </c>
      <c r="C563" s="38">
        <v>2160</v>
      </c>
      <c r="D563" s="28" t="s">
        <v>228</v>
      </c>
      <c r="E563" s="28" t="s">
        <v>318</v>
      </c>
      <c r="F563" s="31">
        <f>IFERROR(VLOOKUP($D563,'2. Provider Details'!$A:$H,6,FALSE),"Select Supplier")</f>
        <v>0</v>
      </c>
      <c r="G563" s="27"/>
      <c r="H563" s="31"/>
      <c r="I563" s="86"/>
      <c r="J563" s="31" t="str">
        <f>IFERROR(VLOOKUP($D563,'2. Provider Details'!$A:$H,7,FALSE),"Select Supplier")</f>
        <v>Yes</v>
      </c>
      <c r="K563" s="89" t="s">
        <v>44</v>
      </c>
      <c r="L563" s="87">
        <v>44488</v>
      </c>
      <c r="M563" s="29">
        <v>44470</v>
      </c>
      <c r="N563" s="29">
        <v>44491</v>
      </c>
      <c r="O563" s="108" t="s">
        <v>12</v>
      </c>
      <c r="P563" s="11"/>
    </row>
    <row r="564" spans="1:16" ht="45" hidden="1" customHeight="1" x14ac:dyDescent="0.2">
      <c r="A564" s="29">
        <v>44481</v>
      </c>
      <c r="B564" s="29">
        <v>44482</v>
      </c>
      <c r="C564" s="38">
        <v>657.6</v>
      </c>
      <c r="D564" s="28" t="s">
        <v>326</v>
      </c>
      <c r="E564" s="28" t="s">
        <v>330</v>
      </c>
      <c r="F564" s="31" t="str">
        <f>IFERROR(VLOOKUP($D564,'2. Provider Details'!$A:$H,6,FALSE),"Select Supplier")</f>
        <v>N/A</v>
      </c>
      <c r="G564" s="27" t="s">
        <v>5</v>
      </c>
      <c r="H564" s="31"/>
      <c r="I564" s="86"/>
      <c r="J564" s="31" t="str">
        <f>IFERROR(VLOOKUP($D564,'2. Provider Details'!$A:$H,7,FALSE),"Select Supplier")</f>
        <v>Yes</v>
      </c>
      <c r="K564" s="89">
        <v>2</v>
      </c>
      <c r="L564" s="87">
        <v>44482</v>
      </c>
      <c r="M564" s="29">
        <v>44487</v>
      </c>
      <c r="N564" s="29">
        <v>44547</v>
      </c>
      <c r="O564" s="108" t="s">
        <v>12</v>
      </c>
      <c r="P564" s="11"/>
    </row>
    <row r="565" spans="1:16" ht="45" hidden="1" customHeight="1" x14ac:dyDescent="0.2">
      <c r="A565" s="29">
        <v>44481</v>
      </c>
      <c r="B565" s="29">
        <v>44482</v>
      </c>
      <c r="C565" s="38">
        <v>7836.4</v>
      </c>
      <c r="D565" s="28" t="s">
        <v>326</v>
      </c>
      <c r="E565" s="28" t="s">
        <v>330</v>
      </c>
      <c r="F565" s="31" t="str">
        <f>IFERROR(VLOOKUP($D565,'2. Provider Details'!$A:$H,6,FALSE),"Select Supplier")</f>
        <v>N/A</v>
      </c>
      <c r="G565" s="27" t="s">
        <v>5</v>
      </c>
      <c r="H565" s="31"/>
      <c r="I565" s="86"/>
      <c r="J565" s="31" t="str">
        <f>IFERROR(VLOOKUP($D565,'2. Provider Details'!$A:$H,7,FALSE),"Select Supplier")</f>
        <v>Yes</v>
      </c>
      <c r="K565" s="89">
        <v>3</v>
      </c>
      <c r="L565" s="87">
        <v>44482</v>
      </c>
      <c r="M565" s="29">
        <v>44487</v>
      </c>
      <c r="N565" s="29">
        <v>44610</v>
      </c>
      <c r="O565" s="108" t="s">
        <v>12</v>
      </c>
      <c r="P565" s="11"/>
    </row>
    <row r="566" spans="1:16" ht="90" hidden="1" customHeight="1" x14ac:dyDescent="0.2">
      <c r="A566" s="29">
        <v>44487</v>
      </c>
      <c r="B566" s="29">
        <v>44487</v>
      </c>
      <c r="C566" s="38">
        <v>2625</v>
      </c>
      <c r="D566" s="28" t="s">
        <v>90</v>
      </c>
      <c r="E566" s="28" t="s">
        <v>93</v>
      </c>
      <c r="F566" s="31">
        <f>IFERROR(VLOOKUP($D566,'2. Provider Details'!$A:$H,6,FALSE),"Select Supplier")</f>
        <v>235030744</v>
      </c>
      <c r="G566" s="27" t="s">
        <v>322</v>
      </c>
      <c r="H566" s="31"/>
      <c r="I566" s="86"/>
      <c r="J566" s="31" t="str">
        <f>IFERROR(VLOOKUP($D566,'2. Provider Details'!$A:$H,7,FALSE),"Select Supplier")</f>
        <v>Yes</v>
      </c>
      <c r="K566" s="89">
        <v>3</v>
      </c>
      <c r="L566" s="87">
        <v>44487</v>
      </c>
      <c r="M566" s="29">
        <v>44501</v>
      </c>
      <c r="N566" s="29">
        <v>44547</v>
      </c>
      <c r="O566" s="108" t="s">
        <v>12</v>
      </c>
      <c r="P566" s="11"/>
    </row>
    <row r="567" spans="1:16" ht="60" hidden="1" customHeight="1" x14ac:dyDescent="0.2">
      <c r="A567" s="29">
        <v>44489</v>
      </c>
      <c r="B567" s="29">
        <v>44489</v>
      </c>
      <c r="C567" s="38">
        <v>2520</v>
      </c>
      <c r="D567" s="28" t="s">
        <v>80</v>
      </c>
      <c r="E567" s="28" t="s">
        <v>88</v>
      </c>
      <c r="F567" s="31" t="str">
        <f>IFERROR(VLOOKUP($D567,'2. Provider Details'!$A:$H,6,FALSE),"Select Supplier")</f>
        <v>N/A</v>
      </c>
      <c r="G567" s="27" t="s">
        <v>5</v>
      </c>
      <c r="H567" s="31"/>
      <c r="I567" s="86"/>
      <c r="J567" s="31" t="str">
        <f>IFERROR(VLOOKUP($D567,'2. Provider Details'!$A:$H,7,FALSE),"Select Supplier")</f>
        <v>Yes</v>
      </c>
      <c r="K567" s="89">
        <v>4</v>
      </c>
      <c r="L567" s="87">
        <v>44489</v>
      </c>
      <c r="M567" s="29">
        <v>44501</v>
      </c>
      <c r="N567" s="29">
        <v>44547</v>
      </c>
      <c r="O567" s="108" t="s">
        <v>12</v>
      </c>
      <c r="P567" s="11"/>
    </row>
    <row r="568" spans="1:16" ht="60" hidden="1" customHeight="1" x14ac:dyDescent="0.2">
      <c r="A568" s="29">
        <v>44481</v>
      </c>
      <c r="B568" s="29">
        <v>44483</v>
      </c>
      <c r="C568" s="38">
        <v>5070</v>
      </c>
      <c r="D568" s="28" t="s">
        <v>132</v>
      </c>
      <c r="E568" s="28" t="s">
        <v>133</v>
      </c>
      <c r="F568" s="31" t="str">
        <f>IFERROR(VLOOKUP($D568,'2. Provider Details'!$A:$H,6,FALSE),"Select Supplier")</f>
        <v>N/A</v>
      </c>
      <c r="G568" s="27" t="s">
        <v>5</v>
      </c>
      <c r="H568" s="31"/>
      <c r="I568" s="86"/>
      <c r="J568" s="31" t="str">
        <f>IFERROR(VLOOKUP($D568,'2. Provider Details'!$A:$H,7,FALSE),"Select Supplier")</f>
        <v>Yes</v>
      </c>
      <c r="K568" s="89" t="s">
        <v>44</v>
      </c>
      <c r="L568" s="87">
        <v>44481</v>
      </c>
      <c r="M568" s="29">
        <v>44448</v>
      </c>
      <c r="N568" s="29">
        <v>44762</v>
      </c>
      <c r="O568" s="108" t="s">
        <v>12</v>
      </c>
      <c r="P568" s="11"/>
    </row>
    <row r="569" spans="1:16" ht="75" hidden="1" customHeight="1" x14ac:dyDescent="0.2">
      <c r="A569" s="29">
        <v>44489</v>
      </c>
      <c r="B569" s="29">
        <v>44490</v>
      </c>
      <c r="C569" s="38">
        <v>1559.25</v>
      </c>
      <c r="D569" s="28" t="s">
        <v>196</v>
      </c>
      <c r="E569" s="28" t="s">
        <v>320</v>
      </c>
      <c r="F569" s="31">
        <f>IFERROR(VLOOKUP($D569,'2. Provider Details'!$A:$H,6,FALSE),"Select Supplier")</f>
        <v>223617075</v>
      </c>
      <c r="G569" s="27" t="s">
        <v>322</v>
      </c>
      <c r="H569" s="31"/>
      <c r="I569" s="86"/>
      <c r="J569" s="31" t="str">
        <f>IFERROR(VLOOKUP($D569,'2. Provider Details'!$A:$H,7,FALSE),"Select Supplier")</f>
        <v>Yes</v>
      </c>
      <c r="K569" s="89">
        <v>2</v>
      </c>
      <c r="L569" s="87">
        <v>44490</v>
      </c>
      <c r="M569" s="29">
        <v>44501</v>
      </c>
      <c r="N569" s="29">
        <v>44547</v>
      </c>
      <c r="O569" s="108" t="s">
        <v>12</v>
      </c>
      <c r="P569" s="11"/>
    </row>
    <row r="570" spans="1:16" ht="60" hidden="1" customHeight="1" x14ac:dyDescent="0.2">
      <c r="A570" s="29">
        <v>44498</v>
      </c>
      <c r="B570" s="29">
        <v>44501</v>
      </c>
      <c r="C570" s="38">
        <v>3024</v>
      </c>
      <c r="D570" s="28" t="s">
        <v>186</v>
      </c>
      <c r="E570" s="28" t="s">
        <v>225</v>
      </c>
      <c r="F570" s="31" t="str">
        <f>IFERROR(VLOOKUP($D570,'2. Provider Details'!$A:$H,6,FALSE),"Select Supplier")</f>
        <v>N/A</v>
      </c>
      <c r="G570" s="27" t="s">
        <v>5</v>
      </c>
      <c r="H570" s="31"/>
      <c r="I570" s="86"/>
      <c r="J570" s="31" t="str">
        <f>IFERROR(VLOOKUP($D570,'2. Provider Details'!$A:$H,7,FALSE),"Select Supplier")</f>
        <v>Yes</v>
      </c>
      <c r="K570" s="89">
        <v>4</v>
      </c>
      <c r="L570" s="87">
        <v>44501</v>
      </c>
      <c r="M570" s="29">
        <v>44501</v>
      </c>
      <c r="N570" s="29">
        <v>44610</v>
      </c>
      <c r="O570" s="108" t="s">
        <v>12</v>
      </c>
      <c r="P570" s="11"/>
    </row>
    <row r="571" spans="1:16" ht="90" hidden="1" customHeight="1" x14ac:dyDescent="0.2">
      <c r="A571" s="29">
        <v>44497</v>
      </c>
      <c r="B571" s="29">
        <v>44498</v>
      </c>
      <c r="C571" s="38">
        <v>1350</v>
      </c>
      <c r="D571" s="28" t="s">
        <v>90</v>
      </c>
      <c r="E571" s="28" t="s">
        <v>93</v>
      </c>
      <c r="F571" s="31">
        <f>IFERROR(VLOOKUP($D571,'2. Provider Details'!$A:$H,6,FALSE),"Select Supplier")</f>
        <v>235030744</v>
      </c>
      <c r="G571" s="27" t="s">
        <v>5</v>
      </c>
      <c r="H571" s="31"/>
      <c r="I571" s="86"/>
      <c r="J571" s="31" t="str">
        <f>IFERROR(VLOOKUP($D571,'2. Provider Details'!$A:$H,7,FALSE),"Select Supplier")</f>
        <v>Yes</v>
      </c>
      <c r="K571" s="89">
        <v>1</v>
      </c>
      <c r="L571" s="87">
        <v>44498</v>
      </c>
      <c r="M571" s="29">
        <v>44508</v>
      </c>
      <c r="N571" s="29">
        <v>44547</v>
      </c>
      <c r="O571" s="108" t="s">
        <v>12</v>
      </c>
      <c r="P571" s="11"/>
    </row>
    <row r="572" spans="1:16" ht="15" hidden="1" customHeight="1" x14ac:dyDescent="0.2">
      <c r="A572" s="15"/>
      <c r="B572" s="15"/>
      <c r="C572" s="46"/>
      <c r="D572" s="14"/>
      <c r="E572" s="14"/>
      <c r="F572" s="17"/>
      <c r="G572" s="12"/>
      <c r="H572" s="17"/>
      <c r="I572" s="94"/>
      <c r="J572" s="17"/>
      <c r="K572" s="95"/>
      <c r="L572" s="97"/>
      <c r="M572" s="15"/>
      <c r="N572" s="15"/>
      <c r="O572" s="108" t="s">
        <v>12</v>
      </c>
      <c r="P572" s="11"/>
    </row>
    <row r="573" spans="1:16" ht="75" hidden="1" customHeight="1" x14ac:dyDescent="0.2">
      <c r="A573" s="29">
        <v>44498</v>
      </c>
      <c r="B573" s="29">
        <v>44498</v>
      </c>
      <c r="C573" s="38">
        <v>1559.25</v>
      </c>
      <c r="D573" s="28" t="s">
        <v>196</v>
      </c>
      <c r="E573" s="28" t="s">
        <v>320</v>
      </c>
      <c r="F573" s="31">
        <f>IFERROR(VLOOKUP($D573,'2. Provider Details'!$A:$H,6,FALSE),"Select Supplier")</f>
        <v>223617075</v>
      </c>
      <c r="G573" s="27" t="s">
        <v>5</v>
      </c>
      <c r="H573" s="31"/>
      <c r="I573" s="86"/>
      <c r="J573" s="31" t="str">
        <f>IFERROR(VLOOKUP($D573,'2. Provider Details'!$A:$H,7,FALSE),"Select Supplier")</f>
        <v>Yes</v>
      </c>
      <c r="K573" s="89">
        <v>2</v>
      </c>
      <c r="L573" s="87">
        <v>44498</v>
      </c>
      <c r="M573" s="29">
        <v>44501</v>
      </c>
      <c r="N573" s="29">
        <v>44547</v>
      </c>
      <c r="O573" s="108" t="s">
        <v>12</v>
      </c>
      <c r="P573" s="11"/>
    </row>
    <row r="574" spans="1:16" ht="90" hidden="1" customHeight="1" x14ac:dyDescent="0.2">
      <c r="A574" s="29">
        <v>44504</v>
      </c>
      <c r="B574" s="29">
        <v>44504</v>
      </c>
      <c r="C574" s="38">
        <v>25200</v>
      </c>
      <c r="D574" s="28" t="s">
        <v>90</v>
      </c>
      <c r="E574" s="28" t="s">
        <v>93</v>
      </c>
      <c r="F574" s="31">
        <f>IFERROR(VLOOKUP($D574,'2. Provider Details'!$A:$H,6,FALSE),"Select Supplier")</f>
        <v>235030744</v>
      </c>
      <c r="G574" s="27" t="s">
        <v>322</v>
      </c>
      <c r="H574" s="31"/>
      <c r="I574" s="86"/>
      <c r="J574" s="31" t="str">
        <f>IFERROR(VLOOKUP($D574,'2. Provider Details'!$A:$H,7,FALSE),"Select Supplier")</f>
        <v>Yes</v>
      </c>
      <c r="K574" s="89">
        <v>4</v>
      </c>
      <c r="L574" s="87">
        <v>44504</v>
      </c>
      <c r="M574" s="29">
        <v>44508</v>
      </c>
      <c r="N574" s="29">
        <v>45077</v>
      </c>
      <c r="O574" s="108" t="s">
        <v>12</v>
      </c>
      <c r="P574" s="11"/>
    </row>
    <row r="575" spans="1:16" ht="60" hidden="1" customHeight="1" x14ac:dyDescent="0.2">
      <c r="A575" s="29">
        <v>44498</v>
      </c>
      <c r="B575" s="29">
        <v>44501</v>
      </c>
      <c r="C575" s="38">
        <v>1512</v>
      </c>
      <c r="D575" s="28" t="s">
        <v>186</v>
      </c>
      <c r="E575" s="28" t="s">
        <v>225</v>
      </c>
      <c r="F575" s="31" t="str">
        <f>IFERROR(VLOOKUP($D575,'2. Provider Details'!$A:$H,6,FALSE),"Select Supplier")</f>
        <v>N/A</v>
      </c>
      <c r="G575" s="27" t="s">
        <v>5</v>
      </c>
      <c r="H575" s="31"/>
      <c r="I575" s="86"/>
      <c r="J575" s="31" t="str">
        <f>IFERROR(VLOOKUP($D575,'2. Provider Details'!$A:$H,7,FALSE),"Select Supplier")</f>
        <v>Yes</v>
      </c>
      <c r="K575" s="89">
        <v>4</v>
      </c>
      <c r="L575" s="87">
        <v>44501</v>
      </c>
      <c r="M575" s="29">
        <v>44501</v>
      </c>
      <c r="N575" s="29">
        <v>44547</v>
      </c>
      <c r="O575" s="108" t="s">
        <v>12</v>
      </c>
      <c r="P575" s="11"/>
    </row>
    <row r="576" spans="1:16" ht="15" hidden="1" customHeight="1" x14ac:dyDescent="0.2">
      <c r="A576" s="15"/>
      <c r="B576" s="15"/>
      <c r="C576" s="46"/>
      <c r="D576" s="14"/>
      <c r="E576" s="14"/>
      <c r="F576" s="17"/>
      <c r="G576" s="12"/>
      <c r="H576" s="17"/>
      <c r="I576" s="94"/>
      <c r="J576" s="17"/>
      <c r="K576" s="95"/>
      <c r="L576" s="97"/>
      <c r="M576" s="15"/>
      <c r="N576" s="15"/>
      <c r="O576" s="108" t="s">
        <v>12</v>
      </c>
      <c r="P576" s="11"/>
    </row>
    <row r="577" spans="1:16" ht="60" hidden="1" customHeight="1" x14ac:dyDescent="0.2">
      <c r="A577" s="29">
        <v>44504</v>
      </c>
      <c r="B577" s="29">
        <v>44504</v>
      </c>
      <c r="C577" s="38">
        <v>5163.75</v>
      </c>
      <c r="D577" s="28" t="s">
        <v>80</v>
      </c>
      <c r="E577" s="28" t="s">
        <v>88</v>
      </c>
      <c r="F577" s="31" t="str">
        <f>IFERROR(VLOOKUP($D577,'2. Provider Details'!$A:$H,6,FALSE),"Select Supplier")</f>
        <v>N/A</v>
      </c>
      <c r="G577" s="27" t="s">
        <v>322</v>
      </c>
      <c r="H577" s="31"/>
      <c r="I577" s="86"/>
      <c r="J577" s="31" t="str">
        <f>IFERROR(VLOOKUP($D577,'2. Provider Details'!$A:$H,7,FALSE),"Select Supplier")</f>
        <v>Yes</v>
      </c>
      <c r="K577" s="89">
        <v>3</v>
      </c>
      <c r="L577" s="87">
        <v>44504</v>
      </c>
      <c r="M577" s="29">
        <v>44508</v>
      </c>
      <c r="N577" s="29">
        <v>44736</v>
      </c>
      <c r="O577" s="108" t="s">
        <v>12</v>
      </c>
      <c r="P577" s="11"/>
    </row>
    <row r="578" spans="1:16" ht="15" hidden="1" customHeight="1" x14ac:dyDescent="0.2">
      <c r="A578" s="15"/>
      <c r="B578" s="15"/>
      <c r="C578" s="46"/>
      <c r="D578" s="14"/>
      <c r="E578" s="14"/>
      <c r="F578" s="17"/>
      <c r="G578" s="12"/>
      <c r="H578" s="17"/>
      <c r="I578" s="94"/>
      <c r="J578" s="17"/>
      <c r="K578" s="95"/>
      <c r="L578" s="97"/>
      <c r="M578" s="15"/>
      <c r="N578" s="15"/>
      <c r="O578" s="108" t="s">
        <v>12</v>
      </c>
      <c r="P578" s="11"/>
    </row>
    <row r="579" spans="1:16" ht="60" hidden="1" customHeight="1" x14ac:dyDescent="0.2">
      <c r="A579" s="29">
        <v>44516</v>
      </c>
      <c r="B579" s="29">
        <v>44516</v>
      </c>
      <c r="C579" s="38">
        <v>2880</v>
      </c>
      <c r="D579" s="28" t="s">
        <v>80</v>
      </c>
      <c r="E579" s="28" t="s">
        <v>88</v>
      </c>
      <c r="F579" s="31" t="str">
        <f>IFERROR(VLOOKUP($D579,'2. Provider Details'!$A:$H,6,FALSE),"Select Supplier")</f>
        <v>N/A</v>
      </c>
      <c r="G579" s="27" t="s">
        <v>5</v>
      </c>
      <c r="H579" s="31"/>
      <c r="I579" s="86"/>
      <c r="J579" s="31" t="str">
        <f>IFERROR(VLOOKUP($D579,'2. Provider Details'!$A:$H,7,FALSE),"Select Supplier")</f>
        <v>Yes</v>
      </c>
      <c r="K579" s="89">
        <v>2</v>
      </c>
      <c r="L579" s="87">
        <v>44516</v>
      </c>
      <c r="M579" s="29">
        <v>44522</v>
      </c>
      <c r="N579" s="29">
        <v>44610</v>
      </c>
      <c r="O579" s="108" t="s">
        <v>12</v>
      </c>
      <c r="P579" s="11"/>
    </row>
    <row r="580" spans="1:16" ht="15" hidden="1" customHeight="1" x14ac:dyDescent="0.2">
      <c r="A580" s="15"/>
      <c r="B580" s="15"/>
      <c r="C580" s="46"/>
      <c r="D580" s="14"/>
      <c r="E580" s="14"/>
      <c r="F580" s="17"/>
      <c r="G580" s="12"/>
      <c r="H580" s="17"/>
      <c r="I580" s="94"/>
      <c r="J580" s="17"/>
      <c r="K580" s="95"/>
      <c r="L580" s="97"/>
      <c r="M580" s="15"/>
      <c r="N580" s="15"/>
      <c r="O580" s="108" t="s">
        <v>12</v>
      </c>
      <c r="P580" s="11"/>
    </row>
    <row r="581" spans="1:16" ht="60" hidden="1" customHeight="1" x14ac:dyDescent="0.2">
      <c r="A581" s="29">
        <v>44516</v>
      </c>
      <c r="B581" s="29">
        <v>44516</v>
      </c>
      <c r="C581" s="38">
        <v>1944</v>
      </c>
      <c r="D581" s="28" t="s">
        <v>80</v>
      </c>
      <c r="E581" s="28" t="s">
        <v>88</v>
      </c>
      <c r="F581" s="31" t="str">
        <f>IFERROR(VLOOKUP($D581,'2. Provider Details'!$A:$H,6,FALSE),"Select Supplier")</f>
        <v>N/A</v>
      </c>
      <c r="G581" s="27" t="s">
        <v>5</v>
      </c>
      <c r="H581" s="31"/>
      <c r="I581" s="86"/>
      <c r="J581" s="31" t="str">
        <f>IFERROR(VLOOKUP($D581,'2. Provider Details'!$A:$H,7,FALSE),"Select Supplier")</f>
        <v>Yes</v>
      </c>
      <c r="K581" s="89">
        <v>4</v>
      </c>
      <c r="L581" s="87">
        <v>44516</v>
      </c>
      <c r="M581" s="29">
        <v>44517</v>
      </c>
      <c r="N581" s="29">
        <v>44547</v>
      </c>
      <c r="O581" s="108" t="s">
        <v>12</v>
      </c>
      <c r="P581" s="11"/>
    </row>
    <row r="582" spans="1:16" ht="90" hidden="1" customHeight="1" x14ac:dyDescent="0.2">
      <c r="A582" s="29">
        <v>44516</v>
      </c>
      <c r="B582" s="29">
        <v>44516</v>
      </c>
      <c r="C582" s="38">
        <v>750</v>
      </c>
      <c r="D582" s="28" t="s">
        <v>90</v>
      </c>
      <c r="E582" s="28" t="s">
        <v>93</v>
      </c>
      <c r="F582" s="31">
        <f>IFERROR(VLOOKUP($D582,'2. Provider Details'!$A:$H,6,FALSE),"Select Supplier")</f>
        <v>235030744</v>
      </c>
      <c r="G582" s="27" t="s">
        <v>5</v>
      </c>
      <c r="H582" s="31"/>
      <c r="I582" s="86"/>
      <c r="J582" s="31" t="str">
        <f>IFERROR(VLOOKUP($D582,'2. Provider Details'!$A:$H,7,FALSE),"Select Supplier")</f>
        <v>Yes</v>
      </c>
      <c r="K582" s="89">
        <v>4</v>
      </c>
      <c r="L582" s="87">
        <v>44516</v>
      </c>
      <c r="M582" s="29">
        <v>44517</v>
      </c>
      <c r="N582" s="29">
        <v>44547</v>
      </c>
      <c r="O582" s="108" t="s">
        <v>12</v>
      </c>
      <c r="P582" s="11"/>
    </row>
    <row r="583" spans="1:16" ht="90" hidden="1" customHeight="1" x14ac:dyDescent="0.2">
      <c r="A583" s="29">
        <v>44517</v>
      </c>
      <c r="B583" s="29">
        <v>44517</v>
      </c>
      <c r="C583" s="38">
        <v>14200</v>
      </c>
      <c r="D583" s="28" t="s">
        <v>90</v>
      </c>
      <c r="E583" s="28" t="s">
        <v>93</v>
      </c>
      <c r="F583" s="31">
        <f>IFERROR(VLOOKUP($D583,'2. Provider Details'!$A:$H,6,FALSE),"Select Supplier")</f>
        <v>235030744</v>
      </c>
      <c r="G583" s="27" t="s">
        <v>5</v>
      </c>
      <c r="H583" s="31"/>
      <c r="I583" s="86"/>
      <c r="J583" s="31" t="str">
        <f>IFERROR(VLOOKUP($D583,'2. Provider Details'!$A:$H,7,FALSE),"Select Supplier")</f>
        <v>Yes</v>
      </c>
      <c r="K583" s="89">
        <v>2</v>
      </c>
      <c r="L583" s="87">
        <v>44517</v>
      </c>
      <c r="M583" s="29">
        <v>44522</v>
      </c>
      <c r="N583" s="29">
        <v>44762</v>
      </c>
      <c r="O583" s="108" t="s">
        <v>12</v>
      </c>
      <c r="P583" s="11"/>
    </row>
    <row r="584" spans="1:16" ht="15" hidden="1" customHeight="1" x14ac:dyDescent="0.2">
      <c r="A584" s="15"/>
      <c r="B584" s="15"/>
      <c r="C584" s="46"/>
      <c r="D584" s="14"/>
      <c r="E584" s="14"/>
      <c r="F584" s="17"/>
      <c r="G584" s="12"/>
      <c r="H584" s="17"/>
      <c r="I584" s="94"/>
      <c r="J584" s="17"/>
      <c r="K584" s="95"/>
      <c r="L584" s="97"/>
      <c r="M584" s="15"/>
      <c r="N584" s="15"/>
      <c r="O584" s="108" t="s">
        <v>12</v>
      </c>
      <c r="P584" s="11"/>
    </row>
    <row r="585" spans="1:16" ht="45" hidden="1" customHeight="1" x14ac:dyDescent="0.2">
      <c r="A585" s="29">
        <v>44533</v>
      </c>
      <c r="B585" s="29">
        <v>44537</v>
      </c>
      <c r="C585" s="38">
        <v>328.8</v>
      </c>
      <c r="D585" s="28" t="s">
        <v>326</v>
      </c>
      <c r="E585" s="28" t="s">
        <v>330</v>
      </c>
      <c r="F585" s="31" t="str">
        <f>IFERROR(VLOOKUP($D585,'2. Provider Details'!$A:$H,6,FALSE),"Select Supplier")</f>
        <v>N/A</v>
      </c>
      <c r="G585" s="27" t="s">
        <v>5</v>
      </c>
      <c r="H585" s="31"/>
      <c r="I585" s="86"/>
      <c r="J585" s="31" t="str">
        <f>IFERROR(VLOOKUP($D585,'2. Provider Details'!$A:$H,7,FALSE),"Select Supplier")</f>
        <v>Yes</v>
      </c>
      <c r="K585" s="89">
        <v>1</v>
      </c>
      <c r="L585" s="87">
        <v>44537</v>
      </c>
      <c r="M585" s="29">
        <v>44538</v>
      </c>
      <c r="N585" s="29">
        <v>44587</v>
      </c>
      <c r="O585" s="108" t="s">
        <v>12</v>
      </c>
      <c r="P585" s="11"/>
    </row>
    <row r="586" spans="1:16" ht="75" hidden="1" customHeight="1" x14ac:dyDescent="0.2">
      <c r="A586" s="29">
        <v>44536</v>
      </c>
      <c r="B586" s="29">
        <v>44537</v>
      </c>
      <c r="C586" s="38">
        <v>1188</v>
      </c>
      <c r="D586" s="28" t="s">
        <v>196</v>
      </c>
      <c r="E586" s="28" t="s">
        <v>320</v>
      </c>
      <c r="F586" s="31">
        <f>IFERROR(VLOOKUP($D586,'2. Provider Details'!$A:$H,6,FALSE),"Select Supplier")</f>
        <v>223617075</v>
      </c>
      <c r="G586" s="27" t="s">
        <v>5</v>
      </c>
      <c r="H586" s="31"/>
      <c r="I586" s="86"/>
      <c r="J586" s="31" t="str">
        <f>IFERROR(VLOOKUP($D586,'2. Provider Details'!$A:$H,7,FALSE),"Select Supplier")</f>
        <v>Yes</v>
      </c>
      <c r="K586" s="89">
        <v>3</v>
      </c>
      <c r="L586" s="87">
        <v>44537</v>
      </c>
      <c r="M586" s="29">
        <v>44536</v>
      </c>
      <c r="N586" s="29">
        <v>44586</v>
      </c>
      <c r="O586" s="108" t="s">
        <v>12</v>
      </c>
      <c r="P586" s="11"/>
    </row>
    <row r="587" spans="1:16" ht="15" hidden="1" customHeight="1" x14ac:dyDescent="0.2">
      <c r="A587" s="15"/>
      <c r="B587" s="15"/>
      <c r="C587" s="46"/>
      <c r="D587" s="14"/>
      <c r="E587" s="14"/>
      <c r="F587" s="17"/>
      <c r="G587" s="12"/>
      <c r="H587" s="17"/>
      <c r="I587" s="94"/>
      <c r="J587" s="17"/>
      <c r="K587" s="95"/>
      <c r="L587" s="97"/>
      <c r="M587" s="15"/>
      <c r="N587" s="15"/>
      <c r="O587" s="108" t="s">
        <v>12</v>
      </c>
      <c r="P587" s="11"/>
    </row>
    <row r="588" spans="1:16" ht="15" hidden="1" customHeight="1" x14ac:dyDescent="0.2">
      <c r="A588" s="15"/>
      <c r="B588" s="15"/>
      <c r="C588" s="46"/>
      <c r="D588" s="14"/>
      <c r="E588" s="14"/>
      <c r="F588" s="17"/>
      <c r="G588" s="12"/>
      <c r="H588" s="17"/>
      <c r="I588" s="94"/>
      <c r="J588" s="17"/>
      <c r="K588" s="95"/>
      <c r="L588" s="97"/>
      <c r="M588" s="15"/>
      <c r="N588" s="15"/>
      <c r="O588" s="108" t="s">
        <v>12</v>
      </c>
      <c r="P588" s="11"/>
    </row>
    <row r="589" spans="1:16" ht="90" hidden="1" customHeight="1" x14ac:dyDescent="0.2">
      <c r="A589" s="29">
        <v>44530</v>
      </c>
      <c r="B589" s="29">
        <v>44536</v>
      </c>
      <c r="C589" s="38">
        <v>2300</v>
      </c>
      <c r="D589" s="28" t="s">
        <v>90</v>
      </c>
      <c r="E589" s="57" t="str">
        <f>IFERROR(VLOOKUP($D589,'2. Provider Details'!$A:$H,2,FALSE),"Select Supplier")</f>
        <v>Dean Row Court  
Summerfields Village Centre 
Dean Row Road  
Wilmslow 
SK9 2TB</v>
      </c>
      <c r="F589" s="58">
        <f>IFERROR(VLOOKUP($D589,'2. Provider Details'!$A:$H,6,FALSE),"Select Supplier")</f>
        <v>235030744</v>
      </c>
      <c r="G589" s="66" t="e">
        <f>+#REF!</f>
        <v>#REF!</v>
      </c>
      <c r="H589" s="58"/>
      <c r="I589" s="58"/>
      <c r="J589" s="58" t="str">
        <f>IFERROR(VLOOKUP($D589,'2. Provider Details'!$A:$H,7,FALSE),"Select Supplier")</f>
        <v>Yes</v>
      </c>
      <c r="K589" s="89">
        <v>2</v>
      </c>
      <c r="L589" s="87">
        <v>44536</v>
      </c>
      <c r="M589" s="29">
        <v>44536</v>
      </c>
      <c r="N589" s="29">
        <v>44740</v>
      </c>
      <c r="O589" s="108" t="s">
        <v>12</v>
      </c>
      <c r="P589" s="11"/>
    </row>
    <row r="590" spans="1:16" ht="60" hidden="1" customHeight="1" x14ac:dyDescent="0.2">
      <c r="A590" s="29">
        <v>44536</v>
      </c>
      <c r="B590" s="29">
        <v>44536</v>
      </c>
      <c r="C590" s="38">
        <v>2160</v>
      </c>
      <c r="D590" s="28" t="s">
        <v>80</v>
      </c>
      <c r="E590" s="57" t="str">
        <f>IFERROR(VLOOKUP($D590,'2. Provider Details'!$A:$H,2,FALSE),"Select Supplier")</f>
        <v>11 Ferndell Close 
Cannock 
Staffs 
WS11 1HR</v>
      </c>
      <c r="F590" s="58" t="str">
        <f>IFERROR(VLOOKUP($D590,'2. Provider Details'!$A:$H,6,FALSE),"Select Supplier")</f>
        <v>N/A</v>
      </c>
      <c r="G590" s="66" t="e">
        <f>+#REF!</f>
        <v>#REF!</v>
      </c>
      <c r="H590" s="58"/>
      <c r="I590" s="58"/>
      <c r="J590" s="58" t="str">
        <f>IFERROR(VLOOKUP($D590,'2. Provider Details'!$A:$H,7,FALSE),"Select Supplier")</f>
        <v>Yes</v>
      </c>
      <c r="K590" s="89">
        <v>2</v>
      </c>
      <c r="L590" s="87">
        <v>44537</v>
      </c>
      <c r="M590" s="29">
        <v>44536</v>
      </c>
      <c r="N590" s="29">
        <v>44589</v>
      </c>
      <c r="O590" s="108" t="s">
        <v>12</v>
      </c>
      <c r="P590" s="11"/>
    </row>
    <row r="591" spans="1:16" ht="90" hidden="1" customHeight="1" x14ac:dyDescent="0.2">
      <c r="A591" s="29">
        <v>44540</v>
      </c>
      <c r="B591" s="29">
        <v>44540</v>
      </c>
      <c r="C591" s="38">
        <v>2775</v>
      </c>
      <c r="D591" s="28" t="s">
        <v>90</v>
      </c>
      <c r="E591" s="28" t="str">
        <f>IFERROR(VLOOKUP($D591,'2. Provider Details'!$A:$H,2,FALSE),"Select Supplier")</f>
        <v>Dean Row Court  
Summerfields Village Centre 
Dean Row Road  
Wilmslow 
SK9 2TB</v>
      </c>
      <c r="F591" s="31">
        <f>IFERROR(VLOOKUP($D591,'2. Provider Details'!$A:$H,6,FALSE),"Select Supplier")</f>
        <v>235030744</v>
      </c>
      <c r="G591" s="27" t="e">
        <f>+#REF!</f>
        <v>#REF!</v>
      </c>
      <c r="H591" s="31"/>
      <c r="I591" s="31"/>
      <c r="J591" s="31" t="str">
        <f>IFERROR(VLOOKUP($D591,'2. Provider Details'!$A:$H,7,FALSE),"Select Supplier")</f>
        <v>Yes</v>
      </c>
      <c r="K591" s="89">
        <v>2</v>
      </c>
      <c r="L591" s="87">
        <v>44540</v>
      </c>
      <c r="M591" s="29">
        <v>44543</v>
      </c>
      <c r="N591" s="29">
        <v>44680</v>
      </c>
      <c r="O591" s="108"/>
      <c r="P591" s="11"/>
    </row>
    <row r="592" spans="1:16" s="165" customFormat="1" ht="15" hidden="1" customHeight="1" x14ac:dyDescent="0.2">
      <c r="A592" s="15"/>
      <c r="B592" s="15"/>
      <c r="C592" s="46"/>
      <c r="D592" s="14"/>
      <c r="E592" s="14" t="str">
        <f>IFERROR(VLOOKUP($D592,'2. Provider Details'!$A:$H,2,FALSE),"Select Supplier")</f>
        <v>Select Supplier</v>
      </c>
      <c r="F592" s="17" t="str">
        <f>IFERROR(VLOOKUP($D592,'2. Provider Details'!$A:$H,6,FALSE),"Select Supplier")</f>
        <v>Select Supplier</v>
      </c>
      <c r="G592" s="12" t="e">
        <f>+#REF!</f>
        <v>#REF!</v>
      </c>
      <c r="H592" s="17"/>
      <c r="I592" s="17"/>
      <c r="J592" s="17" t="str">
        <f>IFERROR(VLOOKUP($D592,'2. Provider Details'!$A:$H,7,FALSE),"Select Supplier")</f>
        <v>Select Supplier</v>
      </c>
      <c r="K592" s="95"/>
      <c r="L592" s="97"/>
      <c r="M592" s="15"/>
      <c r="N592" s="15"/>
      <c r="O592" s="94"/>
    </row>
    <row r="593" spans="1:16" ht="45" hidden="1" customHeight="1" x14ac:dyDescent="0.2">
      <c r="A593" s="29">
        <v>44525</v>
      </c>
      <c r="B593" s="29"/>
      <c r="C593" s="73">
        <v>2153.25</v>
      </c>
      <c r="D593" s="28" t="s">
        <v>196</v>
      </c>
      <c r="E593" s="57" t="str">
        <f>IFERROR(VLOOKUP($D593,'2. Provider Details'!$A:$H,2,FALSE),"Select Supplier")</f>
        <v>4 Lonsdale Road
London 
NW6 6RD</v>
      </c>
      <c r="F593" s="58">
        <f>IFERROR(VLOOKUP($D593,'2. Provider Details'!$A:$H,6,FALSE),"Select Supplier")</f>
        <v>223617075</v>
      </c>
      <c r="G593" s="66" t="e">
        <f>+#REF!</f>
        <v>#REF!</v>
      </c>
      <c r="H593" s="58"/>
      <c r="I593" s="58"/>
      <c r="J593" s="58" t="str">
        <f>IFERROR(VLOOKUP($D593,'2. Provider Details'!$A:$H,7,FALSE),"Select Supplier")</f>
        <v>Yes</v>
      </c>
      <c r="K593" s="89">
        <v>2</v>
      </c>
      <c r="L593" s="87">
        <v>44529</v>
      </c>
      <c r="M593" s="29">
        <v>44529</v>
      </c>
      <c r="N593" s="29">
        <v>44610</v>
      </c>
      <c r="O593" s="108" t="s">
        <v>12</v>
      </c>
      <c r="P593" s="11"/>
    </row>
    <row r="594" spans="1:16" ht="90" hidden="1" customHeight="1" x14ac:dyDescent="0.2">
      <c r="A594" s="29">
        <v>44530</v>
      </c>
      <c r="B594" s="29">
        <v>44537</v>
      </c>
      <c r="C594" s="38">
        <v>2025</v>
      </c>
      <c r="D594" s="28" t="s">
        <v>90</v>
      </c>
      <c r="E594" s="57" t="str">
        <f>IFERROR(VLOOKUP($D594,'2. Provider Details'!$A:$H,2,FALSE),"Select Supplier")</f>
        <v>Dean Row Court  
Summerfields Village Centre 
Dean Row Road  
Wilmslow 
SK9 2TB</v>
      </c>
      <c r="F594" s="58">
        <f>IFERROR(VLOOKUP($D594,'2. Provider Details'!$A:$H,6,FALSE),"Select Supplier")</f>
        <v>235030744</v>
      </c>
      <c r="G594" s="66" t="e">
        <f>+#REF!</f>
        <v>#REF!</v>
      </c>
      <c r="H594" s="58"/>
      <c r="I594" s="58"/>
      <c r="J594" s="58" t="str">
        <f>IFERROR(VLOOKUP($D594,'2. Provider Details'!$A:$H,7,FALSE),"Select Supplier")</f>
        <v>Yes</v>
      </c>
      <c r="K594" s="89">
        <v>1</v>
      </c>
      <c r="L594" s="87">
        <v>44537</v>
      </c>
      <c r="M594" s="29">
        <v>44533</v>
      </c>
      <c r="N594" s="29">
        <v>44610</v>
      </c>
      <c r="O594" s="108" t="s">
        <v>12</v>
      </c>
      <c r="P594" s="11"/>
    </row>
    <row r="595" spans="1:16" ht="90" hidden="1" customHeight="1" x14ac:dyDescent="0.2">
      <c r="A595" s="29">
        <v>44531</v>
      </c>
      <c r="B595" s="29">
        <v>44532</v>
      </c>
      <c r="C595" s="38">
        <v>2025</v>
      </c>
      <c r="D595" s="28" t="s">
        <v>90</v>
      </c>
      <c r="E595" s="57" t="str">
        <f>IFERROR(VLOOKUP($D595,'2. Provider Details'!$A:$H,2,FALSE),"Select Supplier")</f>
        <v>Dean Row Court  
Summerfields Village Centre 
Dean Row Road  
Wilmslow 
SK9 2TB</v>
      </c>
      <c r="F595" s="58">
        <f>IFERROR(VLOOKUP($D595,'2. Provider Details'!$A:$H,6,FALSE),"Select Supplier")</f>
        <v>235030744</v>
      </c>
      <c r="G595" s="66" t="e">
        <f>+#REF!</f>
        <v>#REF!</v>
      </c>
      <c r="H595" s="58"/>
      <c r="I595" s="58"/>
      <c r="J595" s="58" t="str">
        <f>IFERROR(VLOOKUP($D595,'2. Provider Details'!$A:$H,7,FALSE),"Select Supplier")</f>
        <v>Yes</v>
      </c>
      <c r="K595" s="89">
        <v>1</v>
      </c>
      <c r="L595" s="87">
        <v>44532</v>
      </c>
      <c r="M595" s="29">
        <v>44536</v>
      </c>
      <c r="N595" s="29">
        <v>44610</v>
      </c>
      <c r="O595" s="108" t="s">
        <v>12</v>
      </c>
      <c r="P595" s="11"/>
    </row>
    <row r="596" spans="1:16" ht="60" hidden="1" customHeight="1" x14ac:dyDescent="0.2">
      <c r="A596" s="29">
        <v>44533</v>
      </c>
      <c r="B596" s="29">
        <v>44533</v>
      </c>
      <c r="C596" s="38">
        <v>1296</v>
      </c>
      <c r="D596" s="28" t="s">
        <v>80</v>
      </c>
      <c r="E596" s="57" t="str">
        <f>IFERROR(VLOOKUP($D596,'2. Provider Details'!$A:$H,2,FALSE),"Select Supplier")</f>
        <v>11 Ferndell Close 
Cannock 
Staffs 
WS11 1HR</v>
      </c>
      <c r="F596" s="58" t="str">
        <f>IFERROR(VLOOKUP($D596,'2. Provider Details'!$A:$H,6,FALSE),"Select Supplier")</f>
        <v>N/A</v>
      </c>
      <c r="G596" s="66" t="e">
        <f>+#REF!</f>
        <v>#REF!</v>
      </c>
      <c r="H596" s="58"/>
      <c r="I596" s="58"/>
      <c r="J596" s="58" t="str">
        <f>IFERROR(VLOOKUP($D596,'2. Provider Details'!$A:$H,7,FALSE),"Select Supplier")</f>
        <v>Yes</v>
      </c>
      <c r="K596" s="89">
        <v>2</v>
      </c>
      <c r="L596" s="87">
        <v>44533</v>
      </c>
      <c r="M596" s="29">
        <v>44536</v>
      </c>
      <c r="N596" s="29">
        <v>44589</v>
      </c>
      <c r="O596" s="108" t="s">
        <v>12</v>
      </c>
      <c r="P596" s="11"/>
    </row>
    <row r="597" spans="1:16" s="165" customFormat="1" ht="15" hidden="1" customHeight="1" x14ac:dyDescent="0.2">
      <c r="A597" s="15"/>
      <c r="B597" s="15"/>
      <c r="C597" s="46"/>
      <c r="D597" s="14"/>
      <c r="E597" s="14" t="str">
        <f>IFERROR(VLOOKUP($D597,'2. Provider Details'!$A:$H,2,FALSE),"Select Supplier")</f>
        <v>Select Supplier</v>
      </c>
      <c r="F597" s="17" t="str">
        <f>IFERROR(VLOOKUP($D597,'2. Provider Details'!$A:$H,6,FALSE),"Select Supplier")</f>
        <v>Select Supplier</v>
      </c>
      <c r="G597" s="12" t="e">
        <f>+#REF!</f>
        <v>#REF!</v>
      </c>
      <c r="H597" s="17"/>
      <c r="I597" s="17"/>
      <c r="J597" s="17" t="str">
        <f>IFERROR(VLOOKUP($D597,'2. Provider Details'!$A:$H,7,FALSE),"Select Supplier")</f>
        <v>Select Supplier</v>
      </c>
      <c r="K597" s="95"/>
      <c r="L597" s="97"/>
      <c r="M597" s="15"/>
      <c r="N597" s="15"/>
      <c r="O597" s="94"/>
    </row>
    <row r="598" spans="1:16" ht="60" hidden="1" customHeight="1" x14ac:dyDescent="0.2">
      <c r="A598" s="87">
        <v>44530</v>
      </c>
      <c r="B598" s="87">
        <v>44537</v>
      </c>
      <c r="C598" s="167">
        <v>2598.75</v>
      </c>
      <c r="D598" s="85" t="s">
        <v>186</v>
      </c>
      <c r="E598" s="57" t="str">
        <f>IFERROR(VLOOKUP($D598,'2. Provider Details'!$A:$H,2,FALSE),"Select Supplier")</f>
        <v>99 Trent Valley Road
Lichfield
WS13 6EZ</v>
      </c>
      <c r="F598" s="58" t="str">
        <f>IFERROR(VLOOKUP($D598,'2. Provider Details'!$A:$H,6,FALSE),"Select Supplier")</f>
        <v>N/A</v>
      </c>
      <c r="G598" s="66" t="e">
        <f>+#REF!</f>
        <v>#REF!</v>
      </c>
      <c r="H598" s="58"/>
      <c r="I598" s="58"/>
      <c r="J598" s="58" t="str">
        <f>IFERROR(VLOOKUP($D598,'2. Provider Details'!$A:$H,7,FALSE),"Select Supplier")</f>
        <v>Yes</v>
      </c>
      <c r="K598" s="89">
        <v>1</v>
      </c>
      <c r="L598" s="87">
        <v>44537</v>
      </c>
      <c r="M598" s="87">
        <v>44531</v>
      </c>
      <c r="N598" s="87">
        <v>44659</v>
      </c>
      <c r="O598" s="108" t="s">
        <v>12</v>
      </c>
      <c r="P598" s="11"/>
    </row>
    <row r="599" spans="1:16" s="165" customFormat="1" ht="15" hidden="1" customHeight="1" x14ac:dyDescent="0.2">
      <c r="A599" s="97"/>
      <c r="B599" s="97"/>
      <c r="C599" s="166"/>
      <c r="D599" s="96"/>
      <c r="E599" s="14" t="str">
        <f>IFERROR(VLOOKUP($D599,'2. Provider Details'!$A:$H,2,FALSE),"Select Supplier")</f>
        <v>Select Supplier</v>
      </c>
      <c r="F599" s="17" t="str">
        <f>IFERROR(VLOOKUP($D599,'2. Provider Details'!$A:$H,6,FALSE),"Select Supplier")</f>
        <v>Select Supplier</v>
      </c>
      <c r="G599" s="12" t="e">
        <f>+#REF!</f>
        <v>#REF!</v>
      </c>
      <c r="H599" s="17"/>
      <c r="I599" s="17"/>
      <c r="J599" s="17" t="str">
        <f>IFERROR(VLOOKUP($D599,'2. Provider Details'!$A:$H,7,FALSE),"Select Supplier")</f>
        <v>Select Supplier</v>
      </c>
      <c r="K599" s="95"/>
      <c r="L599" s="97"/>
      <c r="M599" s="97"/>
      <c r="N599" s="97"/>
      <c r="O599" s="94"/>
    </row>
    <row r="600" spans="1:16" ht="90" hidden="1" customHeight="1" x14ac:dyDescent="0.2">
      <c r="A600" s="87">
        <v>44539</v>
      </c>
      <c r="B600" s="87">
        <v>44540</v>
      </c>
      <c r="C600" s="167">
        <v>4200</v>
      </c>
      <c r="D600" s="85" t="s">
        <v>90</v>
      </c>
      <c r="E600" s="28" t="str">
        <f>IFERROR(VLOOKUP($D600,'2. Provider Details'!$A:$H,2,FALSE),"Select Supplier")</f>
        <v>Dean Row Court  
Summerfields Village Centre 
Dean Row Road  
Wilmslow 
SK9 2TB</v>
      </c>
      <c r="F600" s="31">
        <f>IFERROR(VLOOKUP($D600,'2. Provider Details'!$A:$H,6,FALSE),"Select Supplier")</f>
        <v>235030744</v>
      </c>
      <c r="G600" s="27" t="e">
        <f>+#REF!</f>
        <v>#REF!</v>
      </c>
      <c r="H600" s="31"/>
      <c r="I600" s="31"/>
      <c r="J600" s="31" t="str">
        <f>IFERROR(VLOOKUP($D600,'2. Provider Details'!$A:$H,7,FALSE),"Select Supplier")</f>
        <v>Yes</v>
      </c>
      <c r="K600" s="89">
        <v>2</v>
      </c>
      <c r="L600" s="87">
        <v>44540</v>
      </c>
      <c r="M600" s="87">
        <v>44543</v>
      </c>
      <c r="N600" s="87">
        <v>44659</v>
      </c>
      <c r="O600" s="108" t="s">
        <v>12</v>
      </c>
      <c r="P600" s="11"/>
    </row>
    <row r="601" spans="1:16" ht="75" hidden="1" customHeight="1" x14ac:dyDescent="0.2">
      <c r="A601" s="87">
        <v>44533</v>
      </c>
      <c r="B601" s="87">
        <v>44536</v>
      </c>
      <c r="C601" s="167">
        <v>2079</v>
      </c>
      <c r="D601" s="85" t="s">
        <v>332</v>
      </c>
      <c r="E601" s="57" t="s">
        <v>320</v>
      </c>
      <c r="F601" s="58" t="str">
        <f>IFERROR(VLOOKUP($D601,'2. Provider Details'!$A:$H,6,FALSE),"Select Supplier")</f>
        <v>Select Supplier</v>
      </c>
      <c r="G601" s="66" t="e">
        <f>+#REF!</f>
        <v>#REF!</v>
      </c>
      <c r="H601" s="58"/>
      <c r="I601" s="58"/>
      <c r="J601" s="58" t="str">
        <f>IFERROR(VLOOKUP($D601,'2. Provider Details'!$A:$H,7,FALSE),"Select Supplier")</f>
        <v>Select Supplier</v>
      </c>
      <c r="K601" s="89">
        <v>1</v>
      </c>
      <c r="L601" s="87">
        <v>44536</v>
      </c>
      <c r="M601" s="87">
        <v>44536</v>
      </c>
      <c r="N601" s="87">
        <v>44659</v>
      </c>
      <c r="O601" s="108" t="s">
        <v>12</v>
      </c>
      <c r="P601" s="11"/>
    </row>
    <row r="602" spans="1:16" ht="90" hidden="1" customHeight="1" x14ac:dyDescent="0.2">
      <c r="A602" s="87">
        <v>44536</v>
      </c>
      <c r="B602" s="87">
        <v>44537</v>
      </c>
      <c r="C602" s="167">
        <v>4320</v>
      </c>
      <c r="D602" s="85" t="s">
        <v>228</v>
      </c>
      <c r="E602" s="57" t="str">
        <f>IFERROR(VLOOKUP($D602,'2. Provider Details'!$A:$H,2,FALSE),"Select Supplier")</f>
        <v>Stop Gap
Unit 1
Brindley Court
Dalewood Rd
Chesterton
ST5 9QA</v>
      </c>
      <c r="F602" s="58">
        <f>IFERROR(VLOOKUP($D602,'2. Provider Details'!$A:$H,6,FALSE),"Select Supplier")</f>
        <v>0</v>
      </c>
      <c r="G602" s="66" t="e">
        <f>+#REF!</f>
        <v>#REF!</v>
      </c>
      <c r="H602" s="58"/>
      <c r="I602" s="58"/>
      <c r="J602" s="58" t="str">
        <f>IFERROR(VLOOKUP($D602,'2. Provider Details'!$A:$H,7,FALSE),"Select Supplier")</f>
        <v>Yes</v>
      </c>
      <c r="K602" s="89">
        <v>2</v>
      </c>
      <c r="L602" s="87">
        <v>44537</v>
      </c>
      <c r="M602" s="87">
        <v>44538</v>
      </c>
      <c r="N602" s="87">
        <v>44659</v>
      </c>
      <c r="O602" s="108" t="s">
        <v>12</v>
      </c>
      <c r="P602" s="11"/>
    </row>
    <row r="603" spans="1:16" ht="75" hidden="1" customHeight="1" x14ac:dyDescent="0.2">
      <c r="A603" s="87">
        <v>44546</v>
      </c>
      <c r="B603" s="87">
        <v>44546</v>
      </c>
      <c r="C603" s="167">
        <v>1386</v>
      </c>
      <c r="D603" s="85" t="s">
        <v>332</v>
      </c>
      <c r="E603" s="28" t="s">
        <v>320</v>
      </c>
      <c r="F603" s="31" t="str">
        <f>IFERROR(VLOOKUP($D603,'2. Provider Details'!$A:$H,6,FALSE),"Select Supplier")</f>
        <v>Select Supplier</v>
      </c>
      <c r="G603" s="27" t="e">
        <f>+#REF!</f>
        <v>#REF!</v>
      </c>
      <c r="H603" s="31"/>
      <c r="I603" s="31"/>
      <c r="J603" s="31" t="str">
        <f>IFERROR(VLOOKUP($D603,'2. Provider Details'!$A:$H,7,FALSE),"Select Supplier")</f>
        <v>Select Supplier</v>
      </c>
      <c r="K603" s="89">
        <v>1</v>
      </c>
      <c r="L603" s="87">
        <v>44546</v>
      </c>
      <c r="M603" s="87">
        <v>44565</v>
      </c>
      <c r="N603" s="87">
        <v>44610</v>
      </c>
      <c r="O603" s="108" t="s">
        <v>12</v>
      </c>
      <c r="P603" s="11"/>
    </row>
    <row r="604" spans="1:16" ht="60" hidden="1" customHeight="1" x14ac:dyDescent="0.2">
      <c r="A604" s="87">
        <v>44545</v>
      </c>
      <c r="B604" s="87">
        <v>44550</v>
      </c>
      <c r="C604" s="167">
        <v>6208</v>
      </c>
      <c r="D604" s="85" t="s">
        <v>186</v>
      </c>
      <c r="E604" s="28" t="str">
        <f>IFERROR(VLOOKUP($D604,'2. Provider Details'!$A:$H,2,FALSE),"Select Supplier")</f>
        <v>99 Trent Valley Road
Lichfield
WS13 6EZ</v>
      </c>
      <c r="F604" s="31" t="str">
        <f>IFERROR(VLOOKUP($D604,'2. Provider Details'!$A:$H,6,FALSE),"Select Supplier")</f>
        <v>N/A</v>
      </c>
      <c r="G604" s="27" t="e">
        <f>+#REF!</f>
        <v>#REF!</v>
      </c>
      <c r="H604" s="31"/>
      <c r="I604" s="31"/>
      <c r="J604" s="31" t="str">
        <f>IFERROR(VLOOKUP($D604,'2. Provider Details'!$A:$H,7,FALSE),"Select Supplier")</f>
        <v>Yes</v>
      </c>
      <c r="K604" s="89">
        <v>1</v>
      </c>
      <c r="L604" s="87">
        <v>44550</v>
      </c>
      <c r="M604" s="87">
        <v>44543</v>
      </c>
      <c r="N604" s="87">
        <v>44659</v>
      </c>
      <c r="O604" s="108" t="s">
        <v>12</v>
      </c>
      <c r="P604" s="11"/>
    </row>
    <row r="605" spans="1:16" ht="90" hidden="1" customHeight="1" x14ac:dyDescent="0.2">
      <c r="A605" s="87">
        <v>44551</v>
      </c>
      <c r="B605" s="87">
        <v>44552</v>
      </c>
      <c r="C605" s="167">
        <v>2625</v>
      </c>
      <c r="D605" s="85" t="s">
        <v>90</v>
      </c>
      <c r="E605" s="28" t="str">
        <f>IFERROR(VLOOKUP($D605,'2. Provider Details'!$A:$H,2,FALSE),"Select Supplier")</f>
        <v>Dean Row Court  
Summerfields Village Centre 
Dean Row Road  
Wilmslow 
SK9 2TB</v>
      </c>
      <c r="F605" s="31">
        <f>IFERROR(VLOOKUP($D605,'2. Provider Details'!$A:$H,6,FALSE),"Select Supplier")</f>
        <v>235030744</v>
      </c>
      <c r="G605" s="27" t="e">
        <f>+#REF!</f>
        <v>#REF!</v>
      </c>
      <c r="H605" s="31"/>
      <c r="I605" s="31"/>
      <c r="J605" s="31" t="str">
        <f>IFERROR(VLOOKUP($D605,'2. Provider Details'!$A:$H,7,FALSE),"Select Supplier")</f>
        <v>Yes</v>
      </c>
      <c r="K605" s="89">
        <v>1</v>
      </c>
      <c r="L605" s="87">
        <v>44552</v>
      </c>
      <c r="M605" s="87">
        <v>44565</v>
      </c>
      <c r="N605" s="87">
        <v>44610</v>
      </c>
      <c r="O605" s="108" t="s">
        <v>12</v>
      </c>
      <c r="P605" s="11"/>
    </row>
    <row r="606" spans="1:16" ht="15" hidden="1" customHeight="1" x14ac:dyDescent="0.2">
      <c r="A606" s="171"/>
      <c r="B606" s="171"/>
      <c r="C606" s="175"/>
      <c r="D606" s="172"/>
      <c r="E606" s="176" t="str">
        <f>IFERROR(VLOOKUP($D606,'2. Provider Details'!$A:$H,2,FALSE),"Select Supplier")</f>
        <v>Select Supplier</v>
      </c>
      <c r="F606" s="177" t="str">
        <f>IFERROR(VLOOKUP($D606,'2. Provider Details'!$A:$H,6,FALSE),"Select Supplier")</f>
        <v>Select Supplier</v>
      </c>
      <c r="G606" s="178" t="e">
        <f>+#REF!</f>
        <v>#REF!</v>
      </c>
      <c r="H606" s="177"/>
      <c r="I606" s="177"/>
      <c r="J606" s="177" t="str">
        <f>IFERROR(VLOOKUP($D606,'2. Provider Details'!$A:$H,7,FALSE),"Select Supplier")</f>
        <v>Select Supplier</v>
      </c>
      <c r="K606" s="173"/>
      <c r="L606" s="171"/>
      <c r="M606" s="171"/>
      <c r="N606" s="171"/>
      <c r="O606" s="170"/>
      <c r="P606" s="11"/>
    </row>
    <row r="607" spans="1:16" ht="15" hidden="1" customHeight="1" x14ac:dyDescent="0.2">
      <c r="A607" s="171"/>
      <c r="B607" s="171"/>
      <c r="C607" s="175"/>
      <c r="D607" s="172"/>
      <c r="E607" s="176" t="str">
        <f>IFERROR(VLOOKUP($D607,'2. Provider Details'!$A:$H,2,FALSE),"Select Supplier")</f>
        <v>Select Supplier</v>
      </c>
      <c r="F607" s="177" t="str">
        <f>IFERROR(VLOOKUP($D607,'2. Provider Details'!$A:$H,6,FALSE),"Select Supplier")</f>
        <v>Select Supplier</v>
      </c>
      <c r="G607" s="178" t="e">
        <f>+#REF!</f>
        <v>#REF!</v>
      </c>
      <c r="H607" s="177"/>
      <c r="I607" s="177"/>
      <c r="J607" s="177" t="str">
        <f>IFERROR(VLOOKUP($D607,'2. Provider Details'!$A:$H,7,FALSE),"Select Supplier")</f>
        <v>Select Supplier</v>
      </c>
      <c r="K607" s="173"/>
      <c r="L607" s="171"/>
      <c r="M607" s="171"/>
      <c r="N607" s="171"/>
      <c r="O607" s="170"/>
      <c r="P607" s="11"/>
    </row>
    <row r="608" spans="1:16" ht="75" hidden="1" customHeight="1" x14ac:dyDescent="0.2">
      <c r="A608" s="87">
        <v>44547</v>
      </c>
      <c r="B608" s="87">
        <v>44550</v>
      </c>
      <c r="C608" s="167">
        <v>2079</v>
      </c>
      <c r="D608" s="85" t="s">
        <v>332</v>
      </c>
      <c r="E608" s="28" t="s">
        <v>320</v>
      </c>
      <c r="F608" s="31">
        <v>223617075</v>
      </c>
      <c r="G608" s="27" t="e">
        <f>+#REF!</f>
        <v>#REF!</v>
      </c>
      <c r="H608" s="31"/>
      <c r="I608" s="31"/>
      <c r="J608" s="31" t="s">
        <v>12</v>
      </c>
      <c r="K608" s="89">
        <v>1</v>
      </c>
      <c r="L608" s="87">
        <v>44550</v>
      </c>
      <c r="M608" s="87">
        <v>44565</v>
      </c>
      <c r="N608" s="87">
        <v>44610</v>
      </c>
      <c r="O608" s="108" t="s">
        <v>12</v>
      </c>
      <c r="P608" s="11"/>
    </row>
    <row r="609" spans="1:52" ht="75" hidden="1" customHeight="1" x14ac:dyDescent="0.2">
      <c r="A609" s="87">
        <v>44547</v>
      </c>
      <c r="B609" s="87">
        <v>44547</v>
      </c>
      <c r="C609" s="167">
        <v>1559.25</v>
      </c>
      <c r="D609" s="85" t="s">
        <v>332</v>
      </c>
      <c r="E609" s="28" t="s">
        <v>320</v>
      </c>
      <c r="F609" s="31">
        <v>223617075</v>
      </c>
      <c r="G609" s="27" t="e">
        <f>+#REF!</f>
        <v>#REF!</v>
      </c>
      <c r="H609" s="31"/>
      <c r="I609" s="31"/>
      <c r="J609" s="31" t="s">
        <v>12</v>
      </c>
      <c r="K609" s="89">
        <v>1</v>
      </c>
      <c r="L609" s="87">
        <v>44550</v>
      </c>
      <c r="M609" s="87">
        <v>44565</v>
      </c>
      <c r="N609" s="87">
        <v>44610</v>
      </c>
      <c r="O609" s="108" t="s">
        <v>12</v>
      </c>
      <c r="P609" s="11"/>
    </row>
    <row r="610" spans="1:52" ht="75" hidden="1" customHeight="1" x14ac:dyDescent="0.2">
      <c r="A610" s="87">
        <v>44567</v>
      </c>
      <c r="B610" s="87">
        <v>44568</v>
      </c>
      <c r="C610" s="167">
        <v>891</v>
      </c>
      <c r="D610" s="85" t="s">
        <v>332</v>
      </c>
      <c r="E610" s="28" t="s">
        <v>320</v>
      </c>
      <c r="F610" s="31">
        <v>223617075</v>
      </c>
      <c r="G610" s="27" t="e">
        <f>+#REF!</f>
        <v>#REF!</v>
      </c>
      <c r="H610" s="31"/>
      <c r="I610" s="31"/>
      <c r="J610" s="31" t="s">
        <v>12</v>
      </c>
      <c r="K610" s="89">
        <v>1</v>
      </c>
      <c r="L610" s="87">
        <v>44568</v>
      </c>
      <c r="M610" s="87">
        <v>44571</v>
      </c>
      <c r="N610" s="87">
        <v>44610</v>
      </c>
      <c r="O610" s="108" t="s">
        <v>12</v>
      </c>
      <c r="P610" s="11"/>
    </row>
    <row r="611" spans="1:52" ht="30" hidden="1" customHeight="1" x14ac:dyDescent="0.2">
      <c r="A611" s="87">
        <v>44575</v>
      </c>
      <c r="B611" s="87">
        <v>44575</v>
      </c>
      <c r="C611" s="167">
        <v>5445</v>
      </c>
      <c r="D611" s="85" t="s">
        <v>332</v>
      </c>
      <c r="E611" s="28" t="str">
        <f>IFERROR(VLOOKUP($D611,'2. Provider Details'!$A:$H,2,FALSE),"Select Supplier")</f>
        <v>Select Supplier</v>
      </c>
      <c r="F611" s="31">
        <v>223617075</v>
      </c>
      <c r="G611" s="27" t="e">
        <f>+#REF!</f>
        <v>#REF!</v>
      </c>
      <c r="H611" s="31"/>
      <c r="I611" s="31"/>
      <c r="J611" s="31" t="s">
        <v>12</v>
      </c>
      <c r="K611" s="89">
        <v>1</v>
      </c>
      <c r="L611" s="87">
        <v>44575</v>
      </c>
      <c r="M611" s="87">
        <v>44578</v>
      </c>
      <c r="N611" s="87">
        <v>44659</v>
      </c>
      <c r="O611" s="108" t="s">
        <v>12</v>
      </c>
      <c r="P611" s="101"/>
      <c r="Q611" s="102"/>
      <c r="R611" s="103"/>
      <c r="S611" s="19"/>
      <c r="T611" s="102"/>
      <c r="U611" s="101"/>
      <c r="V611" s="104"/>
      <c r="W611" s="105"/>
      <c r="X611" s="106"/>
      <c r="Y611" s="107"/>
      <c r="Z611" s="109"/>
      <c r="AA611" s="22"/>
      <c r="AB611" s="21"/>
      <c r="AC611" s="106"/>
      <c r="AD611" s="104"/>
      <c r="AE611" s="104"/>
      <c r="AF611" s="104"/>
      <c r="AG611" s="168"/>
      <c r="AH611" s="101"/>
      <c r="AI611" s="20" t="str">
        <f>IFERROR(VLOOKUP($AH611,'2. Provider Details'!$A:$H,2,FALSE),"Select Supplier")</f>
        <v>Select Supplier</v>
      </c>
      <c r="AJ611" s="23" t="str">
        <f>IFERROR(VLOOKUP($AH611,'2. Provider Details'!$A:$H,6,FALSE),"Select Supplier")</f>
        <v>Select Supplier</v>
      </c>
      <c r="AK611" s="13">
        <f t="shared" ref="AK611" si="0">+T611</f>
        <v>0</v>
      </c>
      <c r="AL611" s="23"/>
      <c r="AM611" s="23"/>
      <c r="AN611" s="23" t="str">
        <f>IFERROR(VLOOKUP($AH611,'2. Provider Details'!$A:$H,7,FALSE),"Select Supplier")</f>
        <v>Select Supplier</v>
      </c>
      <c r="AO611" s="103"/>
      <c r="AP611" s="104"/>
      <c r="AQ611" s="104"/>
      <c r="AR611" s="104"/>
      <c r="AS611" s="169"/>
      <c r="AT611" s="101"/>
      <c r="AU611" s="102"/>
      <c r="AV611" s="102"/>
      <c r="AW611" s="102"/>
      <c r="AX611" s="102"/>
      <c r="AY611" s="102"/>
      <c r="AZ611" s="102"/>
    </row>
    <row r="612" spans="1:52" ht="15" hidden="1" customHeight="1" x14ac:dyDescent="0.2">
      <c r="A612" s="171"/>
      <c r="B612" s="171"/>
      <c r="C612" s="175"/>
      <c r="D612" s="172"/>
      <c r="E612" s="176" t="str">
        <f>IFERROR(VLOOKUP($D612,'2. Provider Details'!$A:$H,2,FALSE),"Select Supplier")</f>
        <v>Select Supplier</v>
      </c>
      <c r="F612" s="177" t="str">
        <f>IFERROR(VLOOKUP($D612,'2. Provider Details'!$A:$H,6,FALSE),"Select Supplier")</f>
        <v>Select Supplier</v>
      </c>
      <c r="G612" s="178" t="e">
        <f>+#REF!</f>
        <v>#REF!</v>
      </c>
      <c r="H612" s="177"/>
      <c r="I612" s="177"/>
      <c r="J612" s="177" t="str">
        <f>IFERROR(VLOOKUP($D612,'2. Provider Details'!$A:$H,7,FALSE),"Select Supplier")</f>
        <v>Select Supplier</v>
      </c>
      <c r="K612" s="173"/>
      <c r="L612" s="171"/>
      <c r="M612" s="171"/>
      <c r="N612" s="171"/>
      <c r="O612" s="170"/>
      <c r="P612" s="11"/>
    </row>
    <row r="613" spans="1:52" ht="75" hidden="1" customHeight="1" x14ac:dyDescent="0.2">
      <c r="A613" s="87">
        <v>44567</v>
      </c>
      <c r="B613" s="87">
        <v>44568</v>
      </c>
      <c r="C613" s="167">
        <v>1633.5</v>
      </c>
      <c r="D613" s="85" t="s">
        <v>332</v>
      </c>
      <c r="E613" s="28" t="s">
        <v>320</v>
      </c>
      <c r="F613" s="31">
        <v>223617075</v>
      </c>
      <c r="G613" s="27" t="e">
        <f>+#REF!</f>
        <v>#REF!</v>
      </c>
      <c r="H613" s="31"/>
      <c r="I613" s="31"/>
      <c r="J613" s="31" t="s">
        <v>12</v>
      </c>
      <c r="K613" s="89">
        <v>1</v>
      </c>
      <c r="L613" s="87">
        <v>44568</v>
      </c>
      <c r="M613" s="87">
        <v>44602</v>
      </c>
      <c r="N613" s="87">
        <v>44651</v>
      </c>
      <c r="O613" s="108" t="s">
        <v>12</v>
      </c>
      <c r="P613" s="11"/>
    </row>
    <row r="614" spans="1:52" ht="75" hidden="1" customHeight="1" x14ac:dyDescent="0.2">
      <c r="A614" s="87">
        <v>44567</v>
      </c>
      <c r="B614" s="87">
        <v>44567</v>
      </c>
      <c r="C614" s="167">
        <v>891</v>
      </c>
      <c r="D614" s="85" t="s">
        <v>332</v>
      </c>
      <c r="E614" s="28" t="s">
        <v>320</v>
      </c>
      <c r="F614" s="31">
        <v>223617075</v>
      </c>
      <c r="G614" s="27" t="e">
        <f>+#REF!</f>
        <v>#REF!</v>
      </c>
      <c r="H614" s="31"/>
      <c r="I614" s="31"/>
      <c r="J614" s="31" t="s">
        <v>12</v>
      </c>
      <c r="K614" s="89">
        <v>1</v>
      </c>
      <c r="L614" s="87">
        <v>44567</v>
      </c>
      <c r="M614" s="87">
        <v>44571</v>
      </c>
      <c r="N614" s="87">
        <v>44610</v>
      </c>
      <c r="O614" s="108" t="s">
        <v>12</v>
      </c>
      <c r="P614" s="11"/>
    </row>
    <row r="615" spans="1:52" ht="75" hidden="1" customHeight="1" x14ac:dyDescent="0.2">
      <c r="A615" s="87">
        <v>44578</v>
      </c>
      <c r="B615" s="87">
        <v>44578</v>
      </c>
      <c r="C615" s="167">
        <v>2450.25</v>
      </c>
      <c r="D615" s="85" t="s">
        <v>332</v>
      </c>
      <c r="E615" s="28" t="s">
        <v>320</v>
      </c>
      <c r="F615" s="31">
        <v>223617075</v>
      </c>
      <c r="G615" s="27" t="e">
        <f>+#REF!</f>
        <v>#REF!</v>
      </c>
      <c r="H615" s="31"/>
      <c r="I615" s="31"/>
      <c r="J615" s="31" t="s">
        <v>12</v>
      </c>
      <c r="K615" s="89">
        <v>2</v>
      </c>
      <c r="L615" s="87">
        <v>44578</v>
      </c>
      <c r="M615" s="87">
        <v>44578</v>
      </c>
      <c r="N615" s="87">
        <v>44659</v>
      </c>
      <c r="O615" s="108" t="s">
        <v>12</v>
      </c>
      <c r="P615" s="11"/>
    </row>
    <row r="616" spans="1:52" ht="15" hidden="1" customHeight="1" x14ac:dyDescent="0.2">
      <c r="A616" s="171"/>
      <c r="B616" s="171"/>
      <c r="C616" s="175"/>
      <c r="D616" s="172"/>
      <c r="E616" s="176" t="str">
        <f>IFERROR(VLOOKUP($D616,'2. Provider Details'!$A:$H,2,FALSE),"Select Supplier")</f>
        <v>Select Supplier</v>
      </c>
      <c r="F616" s="177" t="str">
        <f>IFERROR(VLOOKUP($D616,'2. Provider Details'!$A:$H,6,FALSE),"Select Supplier")</f>
        <v>Select Supplier</v>
      </c>
      <c r="G616" s="178" t="e">
        <f>+#REF!</f>
        <v>#REF!</v>
      </c>
      <c r="H616" s="177"/>
      <c r="I616" s="177"/>
      <c r="J616" s="177" t="str">
        <f>IFERROR(VLOOKUP($D616,'2. Provider Details'!$A:$H,7,FALSE),"Select Supplier")</f>
        <v>Select Supplier</v>
      </c>
      <c r="K616" s="173"/>
      <c r="L616" s="171"/>
      <c r="M616" s="171"/>
      <c r="N616" s="171"/>
      <c r="O616" s="170"/>
      <c r="P616" s="11"/>
    </row>
    <row r="617" spans="1:52" ht="75" hidden="1" customHeight="1" x14ac:dyDescent="0.2">
      <c r="A617" s="87">
        <v>44575</v>
      </c>
      <c r="B617" s="87">
        <v>44575</v>
      </c>
      <c r="C617" s="167">
        <v>4083.75</v>
      </c>
      <c r="D617" s="85" t="s">
        <v>332</v>
      </c>
      <c r="E617" s="28" t="s">
        <v>320</v>
      </c>
      <c r="F617" s="31">
        <v>223617075</v>
      </c>
      <c r="G617" s="27" t="e">
        <f>+#REF!</f>
        <v>#REF!</v>
      </c>
      <c r="H617" s="31"/>
      <c r="I617" s="31"/>
      <c r="J617" s="31" t="s">
        <v>12</v>
      </c>
      <c r="K617" s="89">
        <v>1</v>
      </c>
      <c r="L617" s="87">
        <v>44575</v>
      </c>
      <c r="M617" s="87">
        <v>44578</v>
      </c>
      <c r="N617" s="87">
        <v>44659</v>
      </c>
      <c r="O617" s="108" t="s">
        <v>12</v>
      </c>
      <c r="P617" s="11"/>
    </row>
    <row r="618" spans="1:52" ht="15" hidden="1" customHeight="1" x14ac:dyDescent="0.2">
      <c r="A618" s="171"/>
      <c r="B618" s="171"/>
      <c r="C618" s="175"/>
      <c r="D618" s="172"/>
      <c r="E618" s="176" t="str">
        <f>IFERROR(VLOOKUP($D618,'2. Provider Details'!$A:$H,2,FALSE),"Select Supplier")</f>
        <v>Select Supplier</v>
      </c>
      <c r="F618" s="177" t="str">
        <f>IFERROR(VLOOKUP($D618,'2. Provider Details'!$A:$H,6,FALSE),"Select Supplier")</f>
        <v>Select Supplier</v>
      </c>
      <c r="G618" s="178" t="e">
        <f>+#REF!</f>
        <v>#REF!</v>
      </c>
      <c r="H618" s="177"/>
      <c r="I618" s="177"/>
      <c r="J618" s="177" t="str">
        <f>IFERROR(VLOOKUP($D618,'2. Provider Details'!$A:$H,7,FALSE),"Select Supplier")</f>
        <v>Select Supplier</v>
      </c>
      <c r="K618" s="173"/>
      <c r="L618" s="171"/>
      <c r="M618" s="171"/>
      <c r="N618" s="171"/>
      <c r="O618" s="170"/>
      <c r="P618" s="11"/>
    </row>
    <row r="619" spans="1:52" ht="90" hidden="1" customHeight="1" x14ac:dyDescent="0.2">
      <c r="A619" s="87">
        <v>44587</v>
      </c>
      <c r="B619" s="87">
        <v>44594</v>
      </c>
      <c r="C619" s="167">
        <v>2700</v>
      </c>
      <c r="D619" s="85" t="s">
        <v>228</v>
      </c>
      <c r="E619" s="28" t="str">
        <f>IFERROR(VLOOKUP($D619,'2. Provider Details'!$A:$H,2,FALSE),"Select Supplier")</f>
        <v>Stop Gap
Unit 1
Brindley Court
Dalewood Rd
Chesterton
ST5 9QA</v>
      </c>
      <c r="F619" s="31">
        <f>IFERROR(VLOOKUP($D619,'2. Provider Details'!$A:$H,6,FALSE),"Select Supplier")</f>
        <v>0</v>
      </c>
      <c r="G619" s="27" t="e">
        <f>+#REF!</f>
        <v>#REF!</v>
      </c>
      <c r="H619" s="31"/>
      <c r="I619" s="31"/>
      <c r="J619" s="31" t="str">
        <f>IFERROR(VLOOKUP($D619,'2. Provider Details'!$A:$H,7,FALSE),"Select Supplier")</f>
        <v>Yes</v>
      </c>
      <c r="K619" s="89">
        <v>2</v>
      </c>
      <c r="L619" s="87">
        <v>44594</v>
      </c>
      <c r="M619" s="87">
        <v>44592</v>
      </c>
      <c r="N619" s="87">
        <v>44659</v>
      </c>
      <c r="O619" s="108" t="s">
        <v>12</v>
      </c>
      <c r="P619" s="11"/>
    </row>
    <row r="620" spans="1:52" ht="45" hidden="1" customHeight="1" x14ac:dyDescent="0.2">
      <c r="A620" s="87">
        <v>44582</v>
      </c>
      <c r="B620" s="87">
        <v>44583</v>
      </c>
      <c r="C620" s="167">
        <v>1315.2</v>
      </c>
      <c r="D620" s="85" t="s">
        <v>326</v>
      </c>
      <c r="E620" s="28" t="str">
        <f>IFERROR(VLOOKUP($D620,'2. Provider Details'!$A:$H,2,FALSE),"Select Supplier")</f>
        <v>9 Gaunt Street
Leek
ST13 8EB</v>
      </c>
      <c r="F620" s="31" t="str">
        <f>IFERROR(VLOOKUP($D620,'2. Provider Details'!$A:$H,6,FALSE),"Select Supplier")</f>
        <v>N/A</v>
      </c>
      <c r="G620" s="27" t="e">
        <f>+#REF!</f>
        <v>#REF!</v>
      </c>
      <c r="H620" s="31"/>
      <c r="I620" s="31"/>
      <c r="J620" s="31" t="str">
        <f>IFERROR(VLOOKUP($D620,'2. Provider Details'!$A:$H,7,FALSE),"Select Supplier")</f>
        <v>Yes</v>
      </c>
      <c r="K620" s="89">
        <v>2</v>
      </c>
      <c r="L620" s="87">
        <v>44585</v>
      </c>
      <c r="M620" s="87">
        <v>44585</v>
      </c>
      <c r="N620" s="87">
        <v>44610</v>
      </c>
      <c r="O620" s="108" t="s">
        <v>12</v>
      </c>
      <c r="P620" s="11"/>
    </row>
    <row r="621" spans="1:52" ht="90" hidden="1" customHeight="1" x14ac:dyDescent="0.2">
      <c r="A621" s="87">
        <v>44585</v>
      </c>
      <c r="B621" s="87">
        <v>44585</v>
      </c>
      <c r="C621" s="167">
        <v>2475</v>
      </c>
      <c r="D621" s="85" t="s">
        <v>90</v>
      </c>
      <c r="E621" s="28" t="str">
        <f>IFERROR(VLOOKUP($D621,'2. Provider Details'!$A:$H,2,FALSE),"Select Supplier")</f>
        <v>Dean Row Court  
Summerfields Village Centre 
Dean Row Road  
Wilmslow 
SK9 2TB</v>
      </c>
      <c r="F621" s="31">
        <f>IFERROR(VLOOKUP($D621,'2. Provider Details'!$A:$H,6,FALSE),"Select Supplier")</f>
        <v>235030744</v>
      </c>
      <c r="G621" s="27" t="e">
        <f>+#REF!</f>
        <v>#REF!</v>
      </c>
      <c r="H621" s="31"/>
      <c r="I621" s="31"/>
      <c r="J621" s="31" t="str">
        <f>IFERROR(VLOOKUP($D621,'2. Provider Details'!$A:$H,7,FALSE),"Select Supplier")</f>
        <v>Yes</v>
      </c>
      <c r="K621" s="89">
        <v>1</v>
      </c>
      <c r="L621" s="87">
        <v>44585</v>
      </c>
      <c r="M621" s="87">
        <v>44585</v>
      </c>
      <c r="N621" s="87">
        <v>44659</v>
      </c>
      <c r="O621" s="108" t="s">
        <v>184</v>
      </c>
      <c r="P621" s="11"/>
    </row>
    <row r="622" spans="1:52" ht="60" hidden="1" customHeight="1" x14ac:dyDescent="0.2">
      <c r="A622" s="87">
        <v>44581</v>
      </c>
      <c r="B622" s="87">
        <v>44581</v>
      </c>
      <c r="C622" s="167">
        <v>4410</v>
      </c>
      <c r="D622" s="85" t="s">
        <v>80</v>
      </c>
      <c r="E622" s="28" t="str">
        <f>IFERROR(VLOOKUP($D622,'2. Provider Details'!$A:$H,2,FALSE),"Select Supplier")</f>
        <v>11 Ferndell Close 
Cannock 
Staffs 
WS11 1HR</v>
      </c>
      <c r="F622" s="31" t="str">
        <f>IFERROR(VLOOKUP($D622,'2. Provider Details'!$A:$H,6,FALSE),"Select Supplier")</f>
        <v>N/A</v>
      </c>
      <c r="G622" s="27" t="e">
        <f>+#REF!</f>
        <v>#REF!</v>
      </c>
      <c r="H622" s="31"/>
      <c r="I622" s="31"/>
      <c r="J622" s="31" t="str">
        <f>IFERROR(VLOOKUP($D622,'2. Provider Details'!$A:$H,7,FALSE),"Select Supplier")</f>
        <v>Yes</v>
      </c>
      <c r="K622" s="89">
        <v>1</v>
      </c>
      <c r="L622" s="87">
        <v>44581</v>
      </c>
      <c r="M622" s="87">
        <v>44592</v>
      </c>
      <c r="N622" s="87">
        <v>44659</v>
      </c>
      <c r="O622" s="108" t="s">
        <v>12</v>
      </c>
      <c r="P622" s="11"/>
    </row>
    <row r="623" spans="1:52" ht="15" hidden="1" customHeight="1" x14ac:dyDescent="0.2">
      <c r="A623" s="171"/>
      <c r="B623" s="171"/>
      <c r="C623" s="175"/>
      <c r="D623" s="172"/>
      <c r="E623" s="176" t="str">
        <f>IFERROR(VLOOKUP($D623,'2. Provider Details'!$A:$H,2,FALSE),"Select Supplier")</f>
        <v>Select Supplier</v>
      </c>
      <c r="F623" s="177" t="str">
        <f>IFERROR(VLOOKUP($D623,'2. Provider Details'!$A:$H,6,FALSE),"Select Supplier")</f>
        <v>Select Supplier</v>
      </c>
      <c r="G623" s="178" t="e">
        <f>+#REF!</f>
        <v>#REF!</v>
      </c>
      <c r="H623" s="177"/>
      <c r="I623" s="177"/>
      <c r="J623" s="177" t="str">
        <f>IFERROR(VLOOKUP($D623,'2. Provider Details'!$A:$H,7,FALSE),"Select Supplier")</f>
        <v>Select Supplier</v>
      </c>
      <c r="K623" s="173"/>
      <c r="L623" s="171"/>
      <c r="M623" s="171"/>
      <c r="N623" s="171"/>
      <c r="O623" s="170"/>
      <c r="P623" s="11"/>
    </row>
    <row r="624" spans="1:52" ht="15" hidden="1" customHeight="1" x14ac:dyDescent="0.2">
      <c r="A624" s="171"/>
      <c r="B624" s="171"/>
      <c r="C624" s="175"/>
      <c r="D624" s="172"/>
      <c r="E624" s="176" t="str">
        <f>IFERROR(VLOOKUP($D624,'2. Provider Details'!$A:$H,2,FALSE),"Select Supplier")</f>
        <v>Select Supplier</v>
      </c>
      <c r="F624" s="177" t="str">
        <f>IFERROR(VLOOKUP($D624,'2. Provider Details'!$A:$H,6,FALSE),"Select Supplier")</f>
        <v>Select Supplier</v>
      </c>
      <c r="G624" s="178" t="e">
        <f>+#REF!</f>
        <v>#REF!</v>
      </c>
      <c r="H624" s="177"/>
      <c r="I624" s="177"/>
      <c r="J624" s="177" t="str">
        <f>IFERROR(VLOOKUP($D624,'2. Provider Details'!$A:$H,7,FALSE),"Select Supplier")</f>
        <v>Select Supplier</v>
      </c>
      <c r="K624" s="173"/>
      <c r="L624" s="171"/>
      <c r="M624" s="171"/>
      <c r="N624" s="171"/>
      <c r="O624" s="170"/>
      <c r="P624" s="11"/>
    </row>
    <row r="625" spans="1:16" ht="75" hidden="1" customHeight="1" x14ac:dyDescent="0.2">
      <c r="A625" s="87">
        <v>44592</v>
      </c>
      <c r="B625" s="87">
        <v>44592</v>
      </c>
      <c r="C625" s="167">
        <v>4455</v>
      </c>
      <c r="D625" s="85" t="s">
        <v>332</v>
      </c>
      <c r="E625" s="28" t="s">
        <v>320</v>
      </c>
      <c r="F625" s="31">
        <v>223617075</v>
      </c>
      <c r="G625" s="27" t="e">
        <f>+#REF!</f>
        <v>#REF!</v>
      </c>
      <c r="H625" s="31"/>
      <c r="I625" s="31"/>
      <c r="J625" s="31" t="str">
        <f>IFERROR(VLOOKUP($D625,'2. Provider Details'!$A:$H,7,FALSE),"Select Supplier")</f>
        <v>Select Supplier</v>
      </c>
      <c r="K625" s="89">
        <v>3</v>
      </c>
      <c r="L625" s="87">
        <v>44592</v>
      </c>
      <c r="M625" s="87">
        <v>44592</v>
      </c>
      <c r="N625" s="87">
        <v>44659</v>
      </c>
      <c r="O625" s="108" t="s">
        <v>12</v>
      </c>
      <c r="P625" s="11"/>
    </row>
    <row r="626" spans="1:16" ht="15" hidden="1" customHeight="1" x14ac:dyDescent="0.2">
      <c r="A626" s="171"/>
      <c r="B626" s="171"/>
      <c r="C626" s="175"/>
      <c r="D626" s="172"/>
      <c r="E626" s="176" t="str">
        <f>IFERROR(VLOOKUP($D626,'2. Provider Details'!$A:$H,2,FALSE),"Select Supplier")</f>
        <v>Select Supplier</v>
      </c>
      <c r="F626" s="177" t="str">
        <f>IFERROR(VLOOKUP($D626,'2. Provider Details'!$A:$H,6,FALSE),"Select Supplier")</f>
        <v>Select Supplier</v>
      </c>
      <c r="G626" s="178" t="e">
        <f>+#REF!</f>
        <v>#REF!</v>
      </c>
      <c r="H626" s="177"/>
      <c r="I626" s="177"/>
      <c r="J626" s="177" t="str">
        <f>IFERROR(VLOOKUP($D626,'2. Provider Details'!$A:$H,7,FALSE),"Select Supplier")</f>
        <v>Select Supplier</v>
      </c>
      <c r="K626" s="173"/>
      <c r="L626" s="171"/>
      <c r="M626" s="171"/>
      <c r="N626" s="171"/>
      <c r="O626" s="170"/>
      <c r="P626" s="11"/>
    </row>
    <row r="627" spans="1:16" ht="15" hidden="1" customHeight="1" x14ac:dyDescent="0.2">
      <c r="A627" s="171"/>
      <c r="B627" s="171"/>
      <c r="C627" s="175"/>
      <c r="D627" s="172"/>
      <c r="E627" s="176" t="str">
        <f>IFERROR(VLOOKUP($D627,'2. Provider Details'!$A:$H,2,FALSE),"Select Supplier")</f>
        <v>Select Supplier</v>
      </c>
      <c r="F627" s="177" t="str">
        <f>IFERROR(VLOOKUP($D627,'2. Provider Details'!$A:$H,6,FALSE),"Select Supplier")</f>
        <v>Select Supplier</v>
      </c>
      <c r="G627" s="178" t="e">
        <f>+#REF!</f>
        <v>#REF!</v>
      </c>
      <c r="H627" s="177"/>
      <c r="I627" s="177"/>
      <c r="J627" s="177" t="str">
        <f>IFERROR(VLOOKUP($D627,'2. Provider Details'!$A:$H,7,FALSE),"Select Supplier")</f>
        <v>Select Supplier</v>
      </c>
      <c r="K627" s="173"/>
      <c r="L627" s="171"/>
      <c r="M627" s="171"/>
      <c r="N627" s="171"/>
      <c r="O627" s="170"/>
      <c r="P627" s="11"/>
    </row>
    <row r="628" spans="1:16" ht="15" hidden="1" customHeight="1" x14ac:dyDescent="0.2">
      <c r="A628" s="171"/>
      <c r="B628" s="171"/>
      <c r="C628" s="175"/>
      <c r="D628" s="172"/>
      <c r="E628" s="176" t="str">
        <f>IFERROR(VLOOKUP($D628,'2. Provider Details'!$A:$H,2,FALSE),"Select Supplier")</f>
        <v>Select Supplier</v>
      </c>
      <c r="F628" s="177" t="str">
        <f>IFERROR(VLOOKUP($D628,'2. Provider Details'!$A:$H,6,FALSE),"Select Supplier")</f>
        <v>Select Supplier</v>
      </c>
      <c r="G628" s="178" t="e">
        <f>+#REF!</f>
        <v>#REF!</v>
      </c>
      <c r="H628" s="177"/>
      <c r="I628" s="177"/>
      <c r="J628" s="177" t="str">
        <f>IFERROR(VLOOKUP($D628,'2. Provider Details'!$A:$H,7,FALSE),"Select Supplier")</f>
        <v>Select Supplier</v>
      </c>
      <c r="K628" s="173"/>
      <c r="L628" s="171"/>
      <c r="M628" s="171"/>
      <c r="N628" s="171"/>
      <c r="O628" s="170"/>
      <c r="P628" s="11"/>
    </row>
    <row r="629" spans="1:16" ht="15" hidden="1" customHeight="1" x14ac:dyDescent="0.2">
      <c r="A629" s="171"/>
      <c r="B629" s="171"/>
      <c r="C629" s="175"/>
      <c r="D629" s="172"/>
      <c r="E629" s="176" t="str">
        <f>IFERROR(VLOOKUP($D629,'2. Provider Details'!$A:$H,2,FALSE),"Select Supplier")</f>
        <v>Select Supplier</v>
      </c>
      <c r="F629" s="177" t="str">
        <f>IFERROR(VLOOKUP($D629,'2. Provider Details'!$A:$H,6,FALSE),"Select Supplier")</f>
        <v>Select Supplier</v>
      </c>
      <c r="G629" s="178" t="e">
        <f>+#REF!</f>
        <v>#REF!</v>
      </c>
      <c r="H629" s="177"/>
      <c r="I629" s="177"/>
      <c r="J629" s="177" t="str">
        <f>IFERROR(VLOOKUP($D629,'2. Provider Details'!$A:$H,7,FALSE),"Select Supplier")</f>
        <v>Select Supplier</v>
      </c>
      <c r="K629" s="173"/>
      <c r="L629" s="171"/>
      <c r="M629" s="171"/>
      <c r="N629" s="171"/>
      <c r="O629" s="170"/>
      <c r="P629" s="11"/>
    </row>
    <row r="630" spans="1:16" ht="15" hidden="1" customHeight="1" x14ac:dyDescent="0.2">
      <c r="A630" s="171"/>
      <c r="B630" s="171"/>
      <c r="C630" s="175"/>
      <c r="D630" s="172"/>
      <c r="E630" s="176" t="str">
        <f>IFERROR(VLOOKUP($D630,'2. Provider Details'!$A:$H,2,FALSE),"Select Supplier")</f>
        <v>Select Supplier</v>
      </c>
      <c r="F630" s="177" t="str">
        <f>IFERROR(VLOOKUP($D630,'2. Provider Details'!$A:$H,6,FALSE),"Select Supplier")</f>
        <v>Select Supplier</v>
      </c>
      <c r="G630" s="178" t="e">
        <f>+#REF!</f>
        <v>#REF!</v>
      </c>
      <c r="H630" s="177"/>
      <c r="I630" s="177"/>
      <c r="J630" s="177" t="str">
        <f>IFERROR(VLOOKUP($D630,'2. Provider Details'!$A:$H,7,FALSE),"Select Supplier")</f>
        <v>Select Supplier</v>
      </c>
      <c r="K630" s="173"/>
      <c r="L630" s="171"/>
      <c r="M630" s="171"/>
      <c r="N630" s="171"/>
      <c r="O630" s="170"/>
      <c r="P630" s="11"/>
    </row>
    <row r="631" spans="1:16" ht="15" hidden="1" customHeight="1" x14ac:dyDescent="0.2">
      <c r="A631" s="171"/>
      <c r="B631" s="171"/>
      <c r="C631" s="175"/>
      <c r="D631" s="172"/>
      <c r="E631" s="176" t="str">
        <f>IFERROR(VLOOKUP($D631,'2. Provider Details'!$A:$H,2,FALSE),"Select Supplier")</f>
        <v>Select Supplier</v>
      </c>
      <c r="F631" s="177" t="str">
        <f>IFERROR(VLOOKUP($D631,'2. Provider Details'!$A:$H,6,FALSE),"Select Supplier")</f>
        <v>Select Supplier</v>
      </c>
      <c r="G631" s="178" t="e">
        <f>+#REF!</f>
        <v>#REF!</v>
      </c>
      <c r="H631" s="177"/>
      <c r="I631" s="177"/>
      <c r="J631" s="177" t="str">
        <f>IFERROR(VLOOKUP($D631,'2. Provider Details'!$A:$H,7,FALSE),"Select Supplier")</f>
        <v>Select Supplier</v>
      </c>
      <c r="K631" s="173"/>
      <c r="L631" s="171"/>
      <c r="M631" s="171"/>
      <c r="N631" s="171"/>
      <c r="O631" s="170"/>
      <c r="P631" s="11"/>
    </row>
    <row r="632" spans="1:16" ht="60" hidden="1" customHeight="1" x14ac:dyDescent="0.2">
      <c r="A632" s="87">
        <v>44602</v>
      </c>
      <c r="B632" s="87">
        <v>44603</v>
      </c>
      <c r="C632" s="167">
        <v>1029</v>
      </c>
      <c r="D632" s="85" t="s">
        <v>80</v>
      </c>
      <c r="E632" s="28" t="str">
        <f>IFERROR(VLOOKUP($D632,'2. Provider Details'!$A:$H,2,FALSE),"Select Supplier")</f>
        <v>11 Ferndell Close 
Cannock 
Staffs 
WS11 1HR</v>
      </c>
      <c r="F632" s="31" t="str">
        <f>IFERROR(VLOOKUP($D632,'2. Provider Details'!$A:$H,6,FALSE),"Select Supplier")</f>
        <v>N/A</v>
      </c>
      <c r="G632" s="27" t="e">
        <f>+#REF!</f>
        <v>#REF!</v>
      </c>
      <c r="H632" s="31"/>
      <c r="I632" s="31"/>
      <c r="J632" s="31" t="str">
        <f>IFERROR(VLOOKUP($D632,'2. Provider Details'!$A:$H,7,FALSE),"Select Supplier")</f>
        <v>Yes</v>
      </c>
      <c r="K632" s="89">
        <v>3</v>
      </c>
      <c r="L632" s="87">
        <v>44603</v>
      </c>
      <c r="M632" s="87">
        <v>44606</v>
      </c>
      <c r="N632" s="87">
        <v>44659</v>
      </c>
      <c r="O632" s="108" t="s">
        <v>12</v>
      </c>
      <c r="P632" s="11"/>
    </row>
    <row r="633" spans="1:16" ht="60" hidden="1" customHeight="1" x14ac:dyDescent="0.2">
      <c r="A633" s="87">
        <v>44600</v>
      </c>
      <c r="B633" s="87">
        <v>44600</v>
      </c>
      <c r="C633" s="167">
        <v>1568</v>
      </c>
      <c r="D633" s="85" t="s">
        <v>321</v>
      </c>
      <c r="E633" s="28" t="s">
        <v>317</v>
      </c>
      <c r="F633" s="31">
        <v>20120117</v>
      </c>
      <c r="G633" s="27" t="e">
        <f>+#REF!</f>
        <v>#REF!</v>
      </c>
      <c r="H633" s="31"/>
      <c r="I633" s="31"/>
      <c r="J633" s="31" t="str">
        <f>IFERROR(VLOOKUP($D633,'2. Provider Details'!$A:$H,7,FALSE),"Select Supplier")</f>
        <v>Select Supplier</v>
      </c>
      <c r="K633" s="89">
        <v>1</v>
      </c>
      <c r="L633" s="87">
        <v>44600</v>
      </c>
      <c r="M633" s="87" t="s">
        <v>341</v>
      </c>
      <c r="N633" s="87">
        <v>44659</v>
      </c>
      <c r="O633" s="108" t="s">
        <v>12</v>
      </c>
      <c r="P633" s="11"/>
    </row>
    <row r="634" spans="1:16" ht="15" hidden="1" customHeight="1" x14ac:dyDescent="0.2">
      <c r="A634" s="171"/>
      <c r="B634" s="171"/>
      <c r="C634" s="175"/>
      <c r="D634" s="172"/>
      <c r="E634" s="176" t="str">
        <f>IFERROR(VLOOKUP($D634,'2. Provider Details'!$A:$H,2,FALSE),"Select Supplier")</f>
        <v>Select Supplier</v>
      </c>
      <c r="F634" s="177" t="str">
        <f>IFERROR(VLOOKUP($D634,'2. Provider Details'!$A:$H,6,FALSE),"Select Supplier")</f>
        <v>Select Supplier</v>
      </c>
      <c r="G634" s="178" t="e">
        <f>+#REF!</f>
        <v>#REF!</v>
      </c>
      <c r="H634" s="177"/>
      <c r="I634" s="177"/>
      <c r="J634" s="177" t="str">
        <f>IFERROR(VLOOKUP($D634,'2. Provider Details'!$A:$H,7,FALSE),"Select Supplier")</f>
        <v>Select Supplier</v>
      </c>
      <c r="K634" s="173"/>
      <c r="L634" s="171"/>
      <c r="M634" s="171"/>
      <c r="N634" s="171"/>
      <c r="O634" s="170"/>
      <c r="P634" s="11"/>
    </row>
    <row r="635" spans="1:16" ht="15" hidden="1" customHeight="1" x14ac:dyDescent="0.2">
      <c r="A635" s="171"/>
      <c r="B635" s="171"/>
      <c r="C635" s="175"/>
      <c r="D635" s="172"/>
      <c r="E635" s="176" t="str">
        <f>IFERROR(VLOOKUP($D635,'2. Provider Details'!$A:$H,2,FALSE),"Select Supplier")</f>
        <v>Select Supplier</v>
      </c>
      <c r="F635" s="177" t="str">
        <f>IFERROR(VLOOKUP($D635,'2. Provider Details'!$A:$H,6,FALSE),"Select Supplier")</f>
        <v>Select Supplier</v>
      </c>
      <c r="G635" s="178" t="e">
        <f>+#REF!</f>
        <v>#REF!</v>
      </c>
      <c r="H635" s="177"/>
      <c r="I635" s="177"/>
      <c r="J635" s="177" t="str">
        <f>IFERROR(VLOOKUP($D635,'2. Provider Details'!$A:$H,7,FALSE),"Select Supplier")</f>
        <v>Select Supplier</v>
      </c>
      <c r="K635" s="173"/>
      <c r="L635" s="171"/>
      <c r="M635" s="171"/>
      <c r="N635" s="171"/>
      <c r="O635" s="170"/>
      <c r="P635" s="11"/>
    </row>
    <row r="636" spans="1:16" ht="15" hidden="1" customHeight="1" x14ac:dyDescent="0.2">
      <c r="A636" s="171"/>
      <c r="B636" s="171"/>
      <c r="C636" s="175"/>
      <c r="D636" s="172"/>
      <c r="E636" s="176" t="str">
        <f>IFERROR(VLOOKUP($D636,'2. Provider Details'!$A:$H,2,FALSE),"Select Supplier")</f>
        <v>Select Supplier</v>
      </c>
      <c r="F636" s="177" t="str">
        <f>IFERROR(VLOOKUP($D636,'2. Provider Details'!$A:$H,6,FALSE),"Select Supplier")</f>
        <v>Select Supplier</v>
      </c>
      <c r="G636" s="178" t="e">
        <f>+#REF!</f>
        <v>#REF!</v>
      </c>
      <c r="H636" s="177"/>
      <c r="I636" s="177"/>
      <c r="J636" s="177" t="str">
        <f>IFERROR(VLOOKUP($D636,'2. Provider Details'!$A:$H,7,FALSE),"Select Supplier")</f>
        <v>Select Supplier</v>
      </c>
      <c r="K636" s="173"/>
      <c r="L636" s="171"/>
      <c r="M636" s="171"/>
      <c r="N636" s="171"/>
      <c r="O636" s="170"/>
      <c r="P636" s="11"/>
    </row>
    <row r="637" spans="1:16" ht="75" hidden="1" customHeight="1" x14ac:dyDescent="0.2">
      <c r="A637" s="87">
        <v>44600</v>
      </c>
      <c r="B637" s="87">
        <v>44600</v>
      </c>
      <c r="C637" s="167">
        <v>1782</v>
      </c>
      <c r="D637" s="85" t="s">
        <v>332</v>
      </c>
      <c r="E637" s="28" t="s">
        <v>320</v>
      </c>
      <c r="F637" s="31">
        <v>223617075</v>
      </c>
      <c r="G637" s="27" t="e">
        <f>+#REF!</f>
        <v>#REF!</v>
      </c>
      <c r="H637" s="31"/>
      <c r="I637" s="31"/>
      <c r="J637" s="31" t="str">
        <f>IFERROR(VLOOKUP($D637,'2. Provider Details'!$A:$H,7,FALSE),"Select Supplier")</f>
        <v>Select Supplier</v>
      </c>
      <c r="K637" s="89">
        <v>2</v>
      </c>
      <c r="L637" s="87">
        <v>44600</v>
      </c>
      <c r="M637" s="87">
        <v>44600</v>
      </c>
      <c r="N637" s="87">
        <v>44659</v>
      </c>
      <c r="O637" s="108" t="s">
        <v>12</v>
      </c>
      <c r="P637" s="11"/>
    </row>
    <row r="638" spans="1:16" ht="75" hidden="1" customHeight="1" x14ac:dyDescent="0.2">
      <c r="A638" s="87">
        <v>44596</v>
      </c>
      <c r="B638" s="87">
        <v>44596</v>
      </c>
      <c r="C638" s="167">
        <v>2376</v>
      </c>
      <c r="D638" s="85" t="s">
        <v>332</v>
      </c>
      <c r="E638" s="28" t="s">
        <v>320</v>
      </c>
      <c r="F638" s="31">
        <v>223617075</v>
      </c>
      <c r="G638" s="27" t="e">
        <f>+#REF!</f>
        <v>#REF!</v>
      </c>
      <c r="H638" s="31"/>
      <c r="I638" s="31"/>
      <c r="J638" s="31" t="str">
        <f>IFERROR(VLOOKUP($D638,'2. Provider Details'!$A:$H,7,FALSE),"Select Supplier")</f>
        <v>Select Supplier</v>
      </c>
      <c r="K638" s="89">
        <v>1</v>
      </c>
      <c r="L638" s="87">
        <v>44596</v>
      </c>
      <c r="M638" s="87">
        <v>44601</v>
      </c>
      <c r="N638" s="87">
        <v>44659</v>
      </c>
      <c r="O638" s="108" t="s">
        <v>12</v>
      </c>
      <c r="P638" s="11"/>
    </row>
    <row r="639" spans="1:16" ht="75" hidden="1" customHeight="1" x14ac:dyDescent="0.2">
      <c r="A639" s="87">
        <v>44596</v>
      </c>
      <c r="B639" s="87">
        <v>44596</v>
      </c>
      <c r="C639" s="167">
        <v>2376</v>
      </c>
      <c r="D639" s="85" t="s">
        <v>332</v>
      </c>
      <c r="E639" s="28" t="s">
        <v>320</v>
      </c>
      <c r="F639" s="31">
        <v>223617075</v>
      </c>
      <c r="G639" s="27" t="e">
        <f>+#REF!</f>
        <v>#REF!</v>
      </c>
      <c r="H639" s="31"/>
      <c r="I639" s="31"/>
      <c r="J639" s="31" t="str">
        <f>IFERROR(VLOOKUP($D639,'2. Provider Details'!$A:$H,7,FALSE),"Select Supplier")</f>
        <v>Select Supplier</v>
      </c>
      <c r="K639" s="89">
        <v>1</v>
      </c>
      <c r="L639" s="87">
        <v>44596</v>
      </c>
      <c r="M639" s="87">
        <v>44601</v>
      </c>
      <c r="N639" s="87">
        <v>44659</v>
      </c>
      <c r="O639" s="108" t="s">
        <v>12</v>
      </c>
      <c r="P639" s="11"/>
    </row>
    <row r="640" spans="1:16" ht="15" hidden="1" customHeight="1" x14ac:dyDescent="0.2">
      <c r="A640" s="171"/>
      <c r="B640" s="171"/>
      <c r="C640" s="175"/>
      <c r="D640" s="172"/>
      <c r="E640" s="176" t="str">
        <f>IFERROR(VLOOKUP($D640,'2. Provider Details'!$A:$H,2,FALSE),"Select Supplier")</f>
        <v>Select Supplier</v>
      </c>
      <c r="F640" s="177" t="str">
        <f>IFERROR(VLOOKUP($D640,'2. Provider Details'!$A:$H,6,FALSE),"Select Supplier")</f>
        <v>Select Supplier</v>
      </c>
      <c r="G640" s="178" t="e">
        <f>+#REF!</f>
        <v>#REF!</v>
      </c>
      <c r="H640" s="177"/>
      <c r="I640" s="177"/>
      <c r="J640" s="177" t="str">
        <f>IFERROR(VLOOKUP($D640,'2. Provider Details'!$A:$H,7,FALSE),"Select Supplier")</f>
        <v>Select Supplier</v>
      </c>
      <c r="K640" s="173"/>
      <c r="L640" s="171"/>
      <c r="M640" s="171"/>
      <c r="N640" s="171"/>
      <c r="O640" s="170"/>
      <c r="P640" s="11"/>
    </row>
    <row r="641" spans="1:16" ht="15" hidden="1" customHeight="1" x14ac:dyDescent="0.2">
      <c r="A641" s="171"/>
      <c r="B641" s="171"/>
      <c r="C641" s="175"/>
      <c r="D641" s="172"/>
      <c r="E641" s="176" t="str">
        <f>IFERROR(VLOOKUP($D641,'2. Provider Details'!$A:$H,2,FALSE),"Select Supplier")</f>
        <v>Select Supplier</v>
      </c>
      <c r="F641" s="177" t="str">
        <f>IFERROR(VLOOKUP($D641,'2. Provider Details'!$A:$H,6,FALSE),"Select Supplier")</f>
        <v>Select Supplier</v>
      </c>
      <c r="G641" s="178" t="e">
        <f>+#REF!</f>
        <v>#REF!</v>
      </c>
      <c r="H641" s="177"/>
      <c r="I641" s="177"/>
      <c r="J641" s="177" t="str">
        <f>IFERROR(VLOOKUP($D641,'2. Provider Details'!$A:$H,7,FALSE),"Select Supplier")</f>
        <v>Select Supplier</v>
      </c>
      <c r="K641" s="173"/>
      <c r="L641" s="171"/>
      <c r="M641" s="171"/>
      <c r="N641" s="171"/>
      <c r="O641" s="170"/>
      <c r="P641" s="11"/>
    </row>
    <row r="642" spans="1:16" ht="90" hidden="1" customHeight="1" x14ac:dyDescent="0.2">
      <c r="A642" s="87">
        <v>44603</v>
      </c>
      <c r="B642" s="87">
        <v>44604</v>
      </c>
      <c r="C642" s="167">
        <v>1050</v>
      </c>
      <c r="D642" s="85" t="s">
        <v>90</v>
      </c>
      <c r="E642" s="28" t="str">
        <f>IFERROR(VLOOKUP($D642,'2. Provider Details'!$A:$H,2,FALSE),"Select Supplier")</f>
        <v>Dean Row Court  
Summerfields Village Centre 
Dean Row Road  
Wilmslow 
SK9 2TB</v>
      </c>
      <c r="F642" s="31">
        <f>IFERROR(VLOOKUP($D642,'2. Provider Details'!$A:$H,6,FALSE),"Select Supplier")</f>
        <v>235030744</v>
      </c>
      <c r="G642" s="27" t="e">
        <f>+#REF!</f>
        <v>#REF!</v>
      </c>
      <c r="H642" s="31"/>
      <c r="I642" s="31"/>
      <c r="J642" s="31" t="str">
        <f>IFERROR(VLOOKUP($D642,'2. Provider Details'!$A:$H,7,FALSE),"Select Supplier")</f>
        <v>Yes</v>
      </c>
      <c r="K642" s="89">
        <v>1</v>
      </c>
      <c r="L642" s="87">
        <v>44604</v>
      </c>
      <c r="M642" s="87">
        <v>44606</v>
      </c>
      <c r="N642" s="87">
        <v>44659</v>
      </c>
      <c r="O642" s="108" t="s">
        <v>12</v>
      </c>
      <c r="P642" s="11"/>
    </row>
    <row r="643" spans="1:16" ht="15" hidden="1" customHeight="1" x14ac:dyDescent="0.2">
      <c r="A643" s="171"/>
      <c r="B643" s="171"/>
      <c r="C643" s="175"/>
      <c r="D643" s="172"/>
      <c r="E643" s="176"/>
      <c r="F643" s="177"/>
      <c r="G643" s="178" t="e">
        <f>+#REF!</f>
        <v>#REF!</v>
      </c>
      <c r="H643" s="177"/>
      <c r="I643" s="177"/>
      <c r="J643" s="177" t="s">
        <v>12</v>
      </c>
      <c r="K643" s="173"/>
      <c r="L643" s="171"/>
      <c r="M643" s="171"/>
      <c r="N643" s="171"/>
      <c r="O643" s="170"/>
      <c r="P643" s="11"/>
    </row>
    <row r="644" spans="1:16" ht="15" hidden="1" customHeight="1" x14ac:dyDescent="0.2">
      <c r="A644" s="171"/>
      <c r="B644" s="171"/>
      <c r="C644" s="175"/>
      <c r="D644" s="172"/>
      <c r="E644" s="176" t="str">
        <f>IFERROR(VLOOKUP($D644,'2. Provider Details'!$A:$H,2,FALSE),"Select Supplier")</f>
        <v>Select Supplier</v>
      </c>
      <c r="F644" s="177" t="str">
        <f>IFERROR(VLOOKUP($D644,'2. Provider Details'!$A:$H,6,FALSE),"Select Supplier")</f>
        <v>Select Supplier</v>
      </c>
      <c r="G644" s="178" t="e">
        <f>+#REF!</f>
        <v>#REF!</v>
      </c>
      <c r="H644" s="177"/>
      <c r="I644" s="177"/>
      <c r="J644" s="177" t="str">
        <f>IFERROR(VLOOKUP($D644,'2. Provider Details'!$A:$H,7,FALSE),"Select Supplier")</f>
        <v>Select Supplier</v>
      </c>
      <c r="K644" s="173"/>
      <c r="L644" s="171"/>
      <c r="M644" s="171"/>
      <c r="N644" s="171"/>
      <c r="O644" s="170"/>
      <c r="P644" s="11"/>
    </row>
    <row r="645" spans="1:16" ht="75" hidden="1" customHeight="1" x14ac:dyDescent="0.2">
      <c r="A645" s="87">
        <v>44610</v>
      </c>
      <c r="B645" s="87">
        <v>44613</v>
      </c>
      <c r="C645" s="167">
        <v>2450.25</v>
      </c>
      <c r="D645" s="85" t="s">
        <v>332</v>
      </c>
      <c r="E645" s="28" t="s">
        <v>320</v>
      </c>
      <c r="F645" s="31">
        <v>223617075</v>
      </c>
      <c r="G645" s="27" t="e">
        <f>+#REF!</f>
        <v>#REF!</v>
      </c>
      <c r="H645" s="31"/>
      <c r="I645" s="31"/>
      <c r="J645" s="31" t="str">
        <f>IFERROR(VLOOKUP($D645,'2. Provider Details'!$A:$H,7,FALSE),"Select Supplier")</f>
        <v>Select Supplier</v>
      </c>
      <c r="K645" s="89">
        <v>2</v>
      </c>
      <c r="L645" s="87">
        <v>44613</v>
      </c>
      <c r="M645" s="87">
        <v>44620</v>
      </c>
      <c r="N645" s="87">
        <v>44708</v>
      </c>
      <c r="O645" s="108" t="s">
        <v>12</v>
      </c>
      <c r="P645" s="11"/>
    </row>
    <row r="646" spans="1:16" ht="60" hidden="1" customHeight="1" x14ac:dyDescent="0.2">
      <c r="A646" s="87">
        <v>44610</v>
      </c>
      <c r="B646" s="87">
        <v>44613</v>
      </c>
      <c r="C646" s="167">
        <v>1296</v>
      </c>
      <c r="D646" s="85" t="s">
        <v>80</v>
      </c>
      <c r="E646" s="28" t="str">
        <f>IFERROR(VLOOKUP($D646,'2. Provider Details'!$A:$H,2,FALSE),"Select Supplier")</f>
        <v>11 Ferndell Close 
Cannock 
Staffs 
WS11 1HR</v>
      </c>
      <c r="F646" s="31" t="str">
        <f>IFERROR(VLOOKUP($D646,'2. Provider Details'!$A:$H,6,FALSE),"Select Supplier")</f>
        <v>N/A</v>
      </c>
      <c r="G646" s="27" t="e">
        <f>+#REF!</f>
        <v>#REF!</v>
      </c>
      <c r="H646" s="31"/>
      <c r="I646" s="31"/>
      <c r="J646" s="31" t="str">
        <f>IFERROR(VLOOKUP($D646,'2. Provider Details'!$A:$H,7,FALSE),"Select Supplier")</f>
        <v>Yes</v>
      </c>
      <c r="K646" s="89">
        <v>2</v>
      </c>
      <c r="L646" s="87">
        <v>44613</v>
      </c>
      <c r="M646" s="87">
        <v>44620</v>
      </c>
      <c r="N646" s="87">
        <v>44659</v>
      </c>
      <c r="O646" s="108" t="s">
        <v>12</v>
      </c>
      <c r="P646" s="11"/>
    </row>
    <row r="647" spans="1:16" ht="45" hidden="1" customHeight="1" x14ac:dyDescent="0.2">
      <c r="A647" s="87">
        <v>44608</v>
      </c>
      <c r="B647" s="87">
        <v>44609</v>
      </c>
      <c r="C647" s="167">
        <v>1479.6</v>
      </c>
      <c r="D647" s="85" t="s">
        <v>326</v>
      </c>
      <c r="E647" s="28" t="str">
        <f>IFERROR(VLOOKUP($D647,'2. Provider Details'!$A:$H,2,FALSE),"Select Supplier")</f>
        <v>9 Gaunt Street
Leek
ST13 8EB</v>
      </c>
      <c r="F647" s="31" t="str">
        <f>IFERROR(VLOOKUP($D647,'2. Provider Details'!$A:$H,6,FALSE),"Select Supplier")</f>
        <v>N/A</v>
      </c>
      <c r="G647" s="27" t="e">
        <f>+#REF!</f>
        <v>#REF!</v>
      </c>
      <c r="H647" s="31"/>
      <c r="I647" s="31"/>
      <c r="J647" s="31" t="str">
        <f>IFERROR(VLOOKUP($D647,'2. Provider Details'!$A:$H,7,FALSE),"Select Supplier")</f>
        <v>Yes</v>
      </c>
      <c r="K647" s="89">
        <v>3</v>
      </c>
      <c r="L647" s="87">
        <v>44610</v>
      </c>
      <c r="M647" s="87">
        <v>44620</v>
      </c>
      <c r="N647" s="87">
        <v>44659</v>
      </c>
      <c r="O647" s="108" t="s">
        <v>12</v>
      </c>
      <c r="P647" s="11"/>
    </row>
    <row r="648" spans="1:16" ht="60" hidden="1" customHeight="1" x14ac:dyDescent="0.2">
      <c r="A648" s="87">
        <v>44613</v>
      </c>
      <c r="B648" s="87"/>
      <c r="C648" s="167">
        <v>15000</v>
      </c>
      <c r="D648" s="85" t="s">
        <v>80</v>
      </c>
      <c r="E648" s="28" t="str">
        <f>IFERROR(VLOOKUP($D648,'2. Provider Details'!$A:$H,2,FALSE),"Select Supplier")</f>
        <v>11 Ferndell Close 
Cannock 
Staffs 
WS11 1HR</v>
      </c>
      <c r="F648" s="31" t="str">
        <f>IFERROR(VLOOKUP($D648,'2. Provider Details'!$A:$H,6,FALSE),"Select Supplier")</f>
        <v>N/A</v>
      </c>
      <c r="G648" s="27" t="e">
        <f>+#REF!</f>
        <v>#REF!</v>
      </c>
      <c r="H648" s="31"/>
      <c r="I648" s="31"/>
      <c r="J648" s="31" t="str">
        <f>IFERROR(VLOOKUP($D648,'2. Provider Details'!$A:$H,7,FALSE),"Select Supplier")</f>
        <v>Yes</v>
      </c>
      <c r="K648" s="89">
        <v>1</v>
      </c>
      <c r="L648" s="87">
        <v>44614</v>
      </c>
      <c r="M648" s="87">
        <v>44621</v>
      </c>
      <c r="N648" s="87">
        <v>44773</v>
      </c>
      <c r="O648" s="86"/>
      <c r="P648" s="11"/>
    </row>
    <row r="649" spans="1:16" ht="90" hidden="1" customHeight="1" x14ac:dyDescent="0.2">
      <c r="A649" s="87">
        <v>44615</v>
      </c>
      <c r="B649" s="87">
        <v>44615</v>
      </c>
      <c r="C649" s="167">
        <v>3000</v>
      </c>
      <c r="D649" s="85" t="s">
        <v>90</v>
      </c>
      <c r="E649" s="28" t="str">
        <f>IFERROR(VLOOKUP($D649,'2. Provider Details'!$A:$H,2,FALSE),"Select Supplier")</f>
        <v>Dean Row Court  
Summerfields Village Centre 
Dean Row Road  
Wilmslow 
SK9 2TB</v>
      </c>
      <c r="F649" s="31">
        <f>IFERROR(VLOOKUP($D649,'2. Provider Details'!$A:$H,6,FALSE),"Select Supplier")</f>
        <v>235030744</v>
      </c>
      <c r="G649" s="27" t="e">
        <f>+#REF!</f>
        <v>#REF!</v>
      </c>
      <c r="H649" s="31"/>
      <c r="I649" s="31"/>
      <c r="J649" s="31" t="str">
        <f>IFERROR(VLOOKUP($D649,'2. Provider Details'!$A:$H,7,FALSE),"Select Supplier")</f>
        <v>Yes</v>
      </c>
      <c r="K649" s="89">
        <v>1</v>
      </c>
      <c r="L649" s="87">
        <v>44615</v>
      </c>
      <c r="M649" s="87">
        <v>44620</v>
      </c>
      <c r="N649" s="87">
        <v>44659</v>
      </c>
      <c r="O649" s="108" t="s">
        <v>12</v>
      </c>
      <c r="P649" s="11"/>
    </row>
    <row r="650" spans="1:16" ht="15" hidden="1" customHeight="1" x14ac:dyDescent="0.2">
      <c r="A650" s="171"/>
      <c r="B650" s="171"/>
      <c r="C650" s="175"/>
      <c r="D650" s="172"/>
      <c r="E650" s="176" t="str">
        <f>IFERROR(VLOOKUP($D650,'2. Provider Details'!$A:$H,2,FALSE),"Select Supplier")</f>
        <v>Select Supplier</v>
      </c>
      <c r="F650" s="177" t="str">
        <f>IFERROR(VLOOKUP($D650,'2. Provider Details'!$A:$H,6,FALSE),"Select Supplier")</f>
        <v>Select Supplier</v>
      </c>
      <c r="G650" s="178" t="e">
        <f>+#REF!</f>
        <v>#REF!</v>
      </c>
      <c r="H650" s="177"/>
      <c r="I650" s="177"/>
      <c r="J650" s="177" t="str">
        <f>IFERROR(VLOOKUP($D650,'2. Provider Details'!$A:$H,7,FALSE),"Select Supplier")</f>
        <v>Select Supplier</v>
      </c>
      <c r="K650" s="173"/>
      <c r="L650" s="171"/>
      <c r="M650" s="171"/>
      <c r="N650" s="171"/>
      <c r="O650" s="170"/>
      <c r="P650" s="11"/>
    </row>
    <row r="651" spans="1:16" ht="60" hidden="1" customHeight="1" x14ac:dyDescent="0.2">
      <c r="A651" s="87">
        <v>44610</v>
      </c>
      <c r="B651" s="87">
        <v>44613</v>
      </c>
      <c r="C651" s="167">
        <v>1800</v>
      </c>
      <c r="D651" s="85" t="s">
        <v>80</v>
      </c>
      <c r="E651" s="28" t="str">
        <f>IFERROR(VLOOKUP($D651,'2. Provider Details'!$A:$H,2,FALSE),"Select Supplier")</f>
        <v>11 Ferndell Close 
Cannock 
Staffs 
WS11 1HR</v>
      </c>
      <c r="F651" s="31" t="str">
        <f>IFERROR(VLOOKUP($D651,'2. Provider Details'!$A:$H,6,FALSE),"Select Supplier")</f>
        <v>N/A</v>
      </c>
      <c r="G651" s="27" t="e">
        <f>+#REF!</f>
        <v>#REF!</v>
      </c>
      <c r="H651" s="31"/>
      <c r="I651" s="31"/>
      <c r="J651" s="31" t="s">
        <v>12</v>
      </c>
      <c r="K651" s="89">
        <v>1</v>
      </c>
      <c r="L651" s="87">
        <v>44613</v>
      </c>
      <c r="M651" s="87">
        <v>44620</v>
      </c>
      <c r="N651" s="87">
        <v>44659</v>
      </c>
      <c r="O651" s="108" t="s">
        <v>12</v>
      </c>
      <c r="P651" s="11"/>
    </row>
    <row r="652" spans="1:16" ht="60" hidden="1" customHeight="1" x14ac:dyDescent="0.2">
      <c r="A652" s="87">
        <v>44624</v>
      </c>
      <c r="B652" s="87">
        <v>44624</v>
      </c>
      <c r="C652" s="167">
        <v>2940</v>
      </c>
      <c r="D652" s="85" t="s">
        <v>80</v>
      </c>
      <c r="E652" s="28" t="str">
        <f>IFERROR(VLOOKUP($D652,'2. Provider Details'!$A:$H,2,FALSE),"Select Supplier")</f>
        <v>11 Ferndell Close 
Cannock 
Staffs 
WS11 1HR</v>
      </c>
      <c r="F652" s="31" t="str">
        <f>IFERROR(VLOOKUP($D652,'2. Provider Details'!$A:$H,6,FALSE),"Select Supplier")</f>
        <v>N/A</v>
      </c>
      <c r="G652" s="27" t="e">
        <f>+#REF!</f>
        <v>#REF!</v>
      </c>
      <c r="H652" s="31"/>
      <c r="I652" s="31"/>
      <c r="J652" s="31" t="str">
        <f>IFERROR(VLOOKUP($D652,'2. Provider Details'!$A:$H,7,FALSE),"Select Supplier")</f>
        <v>Yes</v>
      </c>
      <c r="K652" s="89">
        <v>1</v>
      </c>
      <c r="L652" s="87">
        <v>44627</v>
      </c>
      <c r="M652" s="87">
        <v>44627</v>
      </c>
      <c r="N652" s="87">
        <v>44659</v>
      </c>
      <c r="O652" s="108" t="s">
        <v>12</v>
      </c>
      <c r="P652" s="11"/>
    </row>
    <row r="653" spans="1:16" ht="60" hidden="1" customHeight="1" x14ac:dyDescent="0.2">
      <c r="A653" s="87">
        <v>44623</v>
      </c>
      <c r="B653" s="87">
        <v>44623</v>
      </c>
      <c r="C653" s="167">
        <v>3675</v>
      </c>
      <c r="D653" s="85" t="s">
        <v>80</v>
      </c>
      <c r="E653" s="28" t="str">
        <f>IFERROR(VLOOKUP($D653,'2. Provider Details'!$A:$H,2,FALSE),"Select Supplier")</f>
        <v>11 Ferndell Close 
Cannock 
Staffs 
WS11 1HR</v>
      </c>
      <c r="F653" s="31" t="str">
        <f>IFERROR(VLOOKUP($D653,'2. Provider Details'!$A:$H,6,FALSE),"Select Supplier")</f>
        <v>N/A</v>
      </c>
      <c r="G653" s="27" t="e">
        <f>+#REF!</f>
        <v>#REF!</v>
      </c>
      <c r="H653" s="31"/>
      <c r="I653" s="31"/>
      <c r="J653" s="31" t="str">
        <f>IFERROR(VLOOKUP($D653,'2. Provider Details'!$A:$H,7,FALSE),"Select Supplier")</f>
        <v>Yes</v>
      </c>
      <c r="K653" s="89">
        <v>1</v>
      </c>
      <c r="L653" s="87">
        <v>44623</v>
      </c>
      <c r="M653" s="87">
        <v>44627</v>
      </c>
      <c r="N653" s="87">
        <v>44708</v>
      </c>
      <c r="O653" s="108" t="s">
        <v>12</v>
      </c>
      <c r="P653" s="11"/>
    </row>
    <row r="654" spans="1:16" ht="15" hidden="1" customHeight="1" x14ac:dyDescent="0.2">
      <c r="A654" s="171"/>
      <c r="B654" s="171"/>
      <c r="C654" s="175"/>
      <c r="D654" s="172"/>
      <c r="E654" s="176" t="str">
        <f>IFERROR(VLOOKUP($D654,'2. Provider Details'!$A:$H,2,FALSE),"Select Supplier")</f>
        <v>Select Supplier</v>
      </c>
      <c r="F654" s="177" t="str">
        <f>IFERROR(VLOOKUP($D654,'2. Provider Details'!$A:$H,6,FALSE),"Select Supplier")</f>
        <v>Select Supplier</v>
      </c>
      <c r="G654" s="178" t="e">
        <f>+#REF!</f>
        <v>#REF!</v>
      </c>
      <c r="H654" s="177"/>
      <c r="I654" s="177"/>
      <c r="J654" s="177" t="str">
        <f>IFERROR(VLOOKUP($D654,'2. Provider Details'!$A:$H,7,FALSE),"Select Supplier")</f>
        <v>Select Supplier</v>
      </c>
      <c r="K654" s="173"/>
      <c r="L654" s="171"/>
      <c r="M654" s="171"/>
      <c r="N654" s="171"/>
      <c r="O654" s="170"/>
      <c r="P654" s="11"/>
    </row>
    <row r="655" spans="1:16" ht="45" hidden="1" customHeight="1" x14ac:dyDescent="0.2">
      <c r="A655" s="87">
        <v>44624</v>
      </c>
      <c r="B655" s="87">
        <v>44624</v>
      </c>
      <c r="C655" s="167">
        <v>1717.5</v>
      </c>
      <c r="D655" s="85" t="s">
        <v>326</v>
      </c>
      <c r="E655" s="28" t="str">
        <f>IFERROR(VLOOKUP($D655,'2. Provider Details'!$A:$H,2,FALSE),"Select Supplier")</f>
        <v>9 Gaunt Street
Leek
ST13 8EB</v>
      </c>
      <c r="F655" s="31" t="str">
        <f>IFERROR(VLOOKUP($D655,'2. Provider Details'!$A:$H,6,FALSE),"Select Supplier")</f>
        <v>N/A</v>
      </c>
      <c r="G655" s="27" t="e">
        <f>+#REF!</f>
        <v>#REF!</v>
      </c>
      <c r="H655" s="31"/>
      <c r="I655" s="31"/>
      <c r="J655" s="31" t="str">
        <f>IFERROR(VLOOKUP($D655,'2. Provider Details'!$A:$H,7,FALSE),"Select Supplier")</f>
        <v>Yes</v>
      </c>
      <c r="K655" s="89">
        <v>1</v>
      </c>
      <c r="L655" s="87">
        <v>44627</v>
      </c>
      <c r="M655" s="87">
        <v>44627</v>
      </c>
      <c r="N655" s="87">
        <v>44708</v>
      </c>
      <c r="O655" s="108" t="s">
        <v>12</v>
      </c>
      <c r="P655" s="11"/>
    </row>
    <row r="656" spans="1:16" ht="15" hidden="1" customHeight="1" x14ac:dyDescent="0.2">
      <c r="A656" s="171"/>
      <c r="B656" s="171"/>
      <c r="C656" s="175"/>
      <c r="D656" s="172"/>
      <c r="E656" s="176" t="str">
        <f>IFERROR(VLOOKUP($D656,'2. Provider Details'!$A:$H,2,FALSE),"Select Supplier")</f>
        <v>Select Supplier</v>
      </c>
      <c r="F656" s="177" t="str">
        <f>IFERROR(VLOOKUP($D656,'2. Provider Details'!$A:$H,6,FALSE),"Select Supplier")</f>
        <v>Select Supplier</v>
      </c>
      <c r="G656" s="178" t="e">
        <f>+#REF!</f>
        <v>#REF!</v>
      </c>
      <c r="H656" s="177"/>
      <c r="I656" s="177"/>
      <c r="J656" s="177" t="str">
        <f>IFERROR(VLOOKUP($D656,'2. Provider Details'!$A:$H,7,FALSE),"Select Supplier")</f>
        <v>Select Supplier</v>
      </c>
      <c r="K656" s="173"/>
      <c r="L656" s="171"/>
      <c r="M656" s="171"/>
      <c r="N656" s="171"/>
      <c r="O656" s="170"/>
      <c r="P656" s="11"/>
    </row>
    <row r="657" spans="1:16" ht="15" hidden="1" customHeight="1" x14ac:dyDescent="0.2">
      <c r="A657" s="171"/>
      <c r="B657" s="171"/>
      <c r="C657" s="175"/>
      <c r="D657" s="172"/>
      <c r="E657" s="176" t="str">
        <f>IFERROR(VLOOKUP($D657,'2. Provider Details'!$A:$H,2,FALSE),"Select Supplier")</f>
        <v>Select Supplier</v>
      </c>
      <c r="F657" s="177" t="str">
        <f>IFERROR(VLOOKUP($D657,'2. Provider Details'!$A:$H,6,FALSE),"Select Supplier")</f>
        <v>Select Supplier</v>
      </c>
      <c r="G657" s="178" t="e">
        <f>+#REF!</f>
        <v>#REF!</v>
      </c>
      <c r="H657" s="177"/>
      <c r="I657" s="177"/>
      <c r="J657" s="177" t="str">
        <f>IFERROR(VLOOKUP($D657,'2. Provider Details'!$A:$H,7,FALSE),"Select Supplier")</f>
        <v>Select Supplier</v>
      </c>
      <c r="K657" s="173"/>
      <c r="L657" s="171"/>
      <c r="M657" s="171"/>
      <c r="N657" s="171"/>
      <c r="O657" s="170"/>
      <c r="P657" s="11"/>
    </row>
    <row r="658" spans="1:16" ht="15" hidden="1" customHeight="1" x14ac:dyDescent="0.2">
      <c r="A658" s="171"/>
      <c r="B658" s="171"/>
      <c r="C658" s="175"/>
      <c r="D658" s="172"/>
      <c r="E658" s="176" t="str">
        <f>IFERROR(VLOOKUP($D658,'2. Provider Details'!$A:$H,2,FALSE),"Select Supplier")</f>
        <v>Select Supplier</v>
      </c>
      <c r="F658" s="177" t="str">
        <f>IFERROR(VLOOKUP($D658,'2. Provider Details'!$A:$H,6,FALSE),"Select Supplier")</f>
        <v>Select Supplier</v>
      </c>
      <c r="G658" s="178" t="e">
        <f>+#REF!</f>
        <v>#REF!</v>
      </c>
      <c r="H658" s="177"/>
      <c r="I658" s="177"/>
      <c r="J658" s="177" t="str">
        <f>IFERROR(VLOOKUP($D658,'2. Provider Details'!$A:$H,7,FALSE),"Select Supplier")</f>
        <v>Select Supplier</v>
      </c>
      <c r="K658" s="173"/>
      <c r="L658" s="171"/>
      <c r="M658" s="171"/>
      <c r="N658" s="171"/>
      <c r="O658" s="170"/>
      <c r="P658" s="11"/>
    </row>
    <row r="659" spans="1:16" ht="15" hidden="1" customHeight="1" x14ac:dyDescent="0.2">
      <c r="A659" s="171"/>
      <c r="B659" s="171"/>
      <c r="C659" s="175"/>
      <c r="D659" s="172"/>
      <c r="E659" s="176" t="str">
        <f>IFERROR(VLOOKUP($D659,'2. Provider Details'!$A:$H,2,FALSE),"Select Supplier")</f>
        <v>Select Supplier</v>
      </c>
      <c r="F659" s="177" t="str">
        <f>IFERROR(VLOOKUP($D659,'2. Provider Details'!$A:$H,6,FALSE),"Select Supplier")</f>
        <v>Select Supplier</v>
      </c>
      <c r="G659" s="178" t="e">
        <f>+#REF!</f>
        <v>#REF!</v>
      </c>
      <c r="H659" s="177"/>
      <c r="I659" s="177"/>
      <c r="J659" s="177" t="str">
        <f>IFERROR(VLOOKUP($D659,'2. Provider Details'!$A:$H,7,FALSE),"Select Supplier")</f>
        <v>Select Supplier</v>
      </c>
      <c r="K659" s="173"/>
      <c r="L659" s="171"/>
      <c r="M659" s="171"/>
      <c r="N659" s="171"/>
      <c r="O659" s="170"/>
      <c r="P659" s="11"/>
    </row>
    <row r="660" spans="1:16" ht="15" hidden="1" customHeight="1" x14ac:dyDescent="0.2">
      <c r="A660" s="171"/>
      <c r="B660" s="171"/>
      <c r="C660" s="175"/>
      <c r="D660" s="172"/>
      <c r="E660" s="176" t="str">
        <f>IFERROR(VLOOKUP($D660,'2. Provider Details'!$A:$H,2,FALSE),"Select Supplier")</f>
        <v>Select Supplier</v>
      </c>
      <c r="F660" s="177" t="str">
        <f>IFERROR(VLOOKUP($D660,'2. Provider Details'!$A:$H,6,FALSE),"Select Supplier")</f>
        <v>Select Supplier</v>
      </c>
      <c r="G660" s="178" t="e">
        <f>+#REF!</f>
        <v>#REF!</v>
      </c>
      <c r="H660" s="177"/>
      <c r="I660" s="177"/>
      <c r="J660" s="177" t="str">
        <f>IFERROR(VLOOKUP($D660,'2. Provider Details'!$A:$H,7,FALSE),"Select Supplier")</f>
        <v>Select Supplier</v>
      </c>
      <c r="K660" s="173"/>
      <c r="L660" s="171"/>
      <c r="M660" s="171"/>
      <c r="N660" s="171"/>
      <c r="O660" s="170"/>
      <c r="P660" s="11"/>
    </row>
    <row r="661" spans="1:16" ht="60" hidden="1" customHeight="1" x14ac:dyDescent="0.2">
      <c r="A661" s="87">
        <v>44634</v>
      </c>
      <c r="B661" s="87">
        <v>44635</v>
      </c>
      <c r="C661" s="167">
        <v>1800</v>
      </c>
      <c r="D661" s="85" t="s">
        <v>80</v>
      </c>
      <c r="E661" s="28" t="str">
        <f>IFERROR(VLOOKUP($D661,'2. Provider Details'!$A:$H,2,FALSE),"Select Supplier")</f>
        <v>11 Ferndell Close 
Cannock 
Staffs 
WS11 1HR</v>
      </c>
      <c r="F661" s="31" t="str">
        <f>IFERROR(VLOOKUP($D661,'2. Provider Details'!$A:$H,6,FALSE),"Select Supplier")</f>
        <v>N/A</v>
      </c>
      <c r="G661" s="27" t="e">
        <f>+#REF!</f>
        <v>#REF!</v>
      </c>
      <c r="H661" s="31"/>
      <c r="I661" s="31"/>
      <c r="J661" s="31" t="str">
        <f>IFERROR(VLOOKUP($D661,'2. Provider Details'!$A:$H,7,FALSE),"Select Supplier")</f>
        <v>Yes</v>
      </c>
      <c r="K661" s="89">
        <v>1</v>
      </c>
      <c r="L661" s="87">
        <v>44635</v>
      </c>
      <c r="M661" s="87">
        <v>44634</v>
      </c>
      <c r="N661" s="87">
        <v>44708</v>
      </c>
      <c r="O661" s="108" t="s">
        <v>12</v>
      </c>
      <c r="P661" s="11"/>
    </row>
    <row r="662" spans="1:16" ht="75" hidden="1" customHeight="1" x14ac:dyDescent="0.2">
      <c r="A662" s="87">
        <v>44630</v>
      </c>
      <c r="B662" s="87">
        <v>44631</v>
      </c>
      <c r="C662" s="167">
        <v>2004.75</v>
      </c>
      <c r="D662" s="85" t="s">
        <v>332</v>
      </c>
      <c r="E662" s="28" t="s">
        <v>320</v>
      </c>
      <c r="F662" s="31">
        <v>223617075</v>
      </c>
      <c r="G662" s="27" t="e">
        <f>+#REF!</f>
        <v>#REF!</v>
      </c>
      <c r="H662" s="31"/>
      <c r="I662" s="31"/>
      <c r="J662" s="31" t="str">
        <f>IFERROR(VLOOKUP($D662,'2. Provider Details'!$A:$H,7,FALSE),"Select Supplier")</f>
        <v>Select Supplier</v>
      </c>
      <c r="K662" s="89">
        <v>2</v>
      </c>
      <c r="L662" s="87">
        <v>44631</v>
      </c>
      <c r="M662" s="87">
        <v>44634</v>
      </c>
      <c r="N662" s="87">
        <v>44708</v>
      </c>
      <c r="O662" s="108" t="s">
        <v>12</v>
      </c>
      <c r="P662" s="11"/>
    </row>
    <row r="663" spans="1:16" ht="15" hidden="1" customHeight="1" x14ac:dyDescent="0.2">
      <c r="A663" s="171"/>
      <c r="B663" s="171"/>
      <c r="C663" s="175"/>
      <c r="D663" s="172"/>
      <c r="E663" s="176" t="str">
        <f>IFERROR(VLOOKUP($D663,'2. Provider Details'!$A:$H,2,FALSE),"Select Supplier")</f>
        <v>Select Supplier</v>
      </c>
      <c r="F663" s="177" t="str">
        <f>IFERROR(VLOOKUP($D663,'2. Provider Details'!$A:$H,6,FALSE),"Select Supplier")</f>
        <v>Select Supplier</v>
      </c>
      <c r="G663" s="178" t="e">
        <f>+#REF!</f>
        <v>#REF!</v>
      </c>
      <c r="H663" s="177"/>
      <c r="I663" s="177"/>
      <c r="J663" s="177" t="str">
        <f>IFERROR(VLOOKUP($D663,'2. Provider Details'!$A:$H,7,FALSE),"Select Supplier")</f>
        <v>Select Supplier</v>
      </c>
      <c r="K663" s="173"/>
      <c r="L663" s="171"/>
      <c r="M663" s="171"/>
      <c r="N663" s="171"/>
      <c r="O663" s="170"/>
      <c r="P663" s="11"/>
    </row>
    <row r="664" spans="1:16" ht="15" hidden="1" customHeight="1" x14ac:dyDescent="0.2">
      <c r="A664" s="174"/>
      <c r="B664" s="174"/>
      <c r="C664" s="182"/>
      <c r="D664" s="176"/>
      <c r="E664" s="176" t="str">
        <f>IFERROR(VLOOKUP($D664,'2. Provider Details'!$A:$H,2,FALSE),"Select Supplier")</f>
        <v>Select Supplier</v>
      </c>
      <c r="F664" s="177" t="str">
        <f>IFERROR(VLOOKUP($D664,'2. Provider Details'!$A:$H,6,FALSE),"Select Supplier")</f>
        <v>Select Supplier</v>
      </c>
      <c r="G664" s="178" t="e">
        <f>+#REF!</f>
        <v>#REF!</v>
      </c>
      <c r="H664" s="177"/>
      <c r="I664" s="177"/>
      <c r="J664" s="177" t="str">
        <f>IFERROR(VLOOKUP($D664,'2. Provider Details'!$A:$H,7,FALSE),"Select Supplier")</f>
        <v>Select Supplier</v>
      </c>
      <c r="K664" s="173"/>
      <c r="L664" s="171"/>
      <c r="M664" s="174"/>
      <c r="N664" s="174"/>
      <c r="O664" s="170"/>
      <c r="P664" s="11"/>
    </row>
    <row r="665" spans="1:16" ht="60" hidden="1" customHeight="1" x14ac:dyDescent="0.2">
      <c r="A665" s="87">
        <v>44638</v>
      </c>
      <c r="B665" s="87">
        <v>44644</v>
      </c>
      <c r="C665" s="167">
        <v>6076</v>
      </c>
      <c r="D665" s="85" t="s">
        <v>186</v>
      </c>
      <c r="E665" s="28" t="str">
        <f>IFERROR(VLOOKUP($D665,'2. Provider Details'!$A:$H,2,FALSE),"Select Supplier")</f>
        <v>99 Trent Valley Road
Lichfield
WS13 6EZ</v>
      </c>
      <c r="F665" s="31" t="str">
        <f>IFERROR(VLOOKUP($D665,'2. Provider Details'!$A:$H,6,FALSE),"Select Supplier")</f>
        <v>N/A</v>
      </c>
      <c r="G665" s="27" t="e">
        <f>+#REF!</f>
        <v>#REF!</v>
      </c>
      <c r="H665" s="31"/>
      <c r="I665" s="31"/>
      <c r="J665" s="31" t="str">
        <f>IFERROR(VLOOKUP($D665,'2. Provider Details'!$A:$H,7,FALSE),"Select Supplier")</f>
        <v>Yes</v>
      </c>
      <c r="K665" s="89">
        <v>1</v>
      </c>
      <c r="L665" s="87">
        <v>44644</v>
      </c>
      <c r="M665" s="87">
        <v>44648</v>
      </c>
      <c r="N665" s="87">
        <v>44762</v>
      </c>
      <c r="O665" s="108" t="s">
        <v>12</v>
      </c>
      <c r="P665" s="11"/>
    </row>
    <row r="666" spans="1:16" ht="15" hidden="1" customHeight="1" x14ac:dyDescent="0.2">
      <c r="A666" s="171"/>
      <c r="B666" s="171"/>
      <c r="C666" s="175"/>
      <c r="D666" s="172"/>
      <c r="E666" s="176" t="str">
        <f>IFERROR(VLOOKUP($D666,'2. Provider Details'!$A:$H,2,FALSE),"Select Supplier")</f>
        <v>Select Supplier</v>
      </c>
      <c r="F666" s="177" t="str">
        <f>IFERROR(VLOOKUP($D666,'2. Provider Details'!$A:$H,6,FALSE),"Select Supplier")</f>
        <v>Select Supplier</v>
      </c>
      <c r="G666" s="178" t="e">
        <f>+#REF!</f>
        <v>#REF!</v>
      </c>
      <c r="H666" s="177"/>
      <c r="I666" s="177"/>
      <c r="J666" s="177" t="str">
        <f>IFERROR(VLOOKUP($D666,'2. Provider Details'!$A:$H,7,FALSE),"Select Supplier")</f>
        <v>Select Supplier</v>
      </c>
      <c r="K666" s="173"/>
      <c r="L666" s="171"/>
      <c r="M666" s="171"/>
      <c r="N666" s="171"/>
      <c r="O666" s="170"/>
      <c r="P666" s="11"/>
    </row>
    <row r="667" spans="1:16" ht="75" hidden="1" customHeight="1" x14ac:dyDescent="0.2">
      <c r="A667" s="87">
        <v>44644</v>
      </c>
      <c r="B667" s="87">
        <v>44644</v>
      </c>
      <c r="C667" s="167">
        <v>2079</v>
      </c>
      <c r="D667" s="85" t="s">
        <v>332</v>
      </c>
      <c r="E667" s="28" t="s">
        <v>320</v>
      </c>
      <c r="F667" s="31">
        <v>223617075</v>
      </c>
      <c r="G667" s="27" t="e">
        <f>+#REF!</f>
        <v>#REF!</v>
      </c>
      <c r="H667" s="31"/>
      <c r="I667" s="31"/>
      <c r="J667" s="31" t="s">
        <v>12</v>
      </c>
      <c r="K667" s="89">
        <v>1</v>
      </c>
      <c r="L667" s="87">
        <v>44644</v>
      </c>
      <c r="M667" s="87">
        <v>44648</v>
      </c>
      <c r="N667" s="87">
        <v>44759</v>
      </c>
      <c r="O667" s="108" t="s">
        <v>12</v>
      </c>
      <c r="P667" s="11"/>
    </row>
    <row r="668" spans="1:16" ht="15" hidden="1" customHeight="1" x14ac:dyDescent="0.2">
      <c r="A668" s="171"/>
      <c r="B668" s="171"/>
      <c r="C668" s="175"/>
      <c r="D668" s="172"/>
      <c r="E668" s="176" t="str">
        <f>IFERROR(VLOOKUP($D668,'2. Provider Details'!$A:$H,2,FALSE),"Select Supplier")</f>
        <v>Select Supplier</v>
      </c>
      <c r="F668" s="177" t="str">
        <f>IFERROR(VLOOKUP($D668,'2. Provider Details'!$A:$H,6,FALSE),"Select Supplier")</f>
        <v>Select Supplier</v>
      </c>
      <c r="G668" s="178" t="e">
        <f>+#REF!</f>
        <v>#REF!</v>
      </c>
      <c r="H668" s="177"/>
      <c r="I668" s="177"/>
      <c r="J668" s="177" t="str">
        <f>IFERROR(VLOOKUP($D668,'2. Provider Details'!$A:$H,7,FALSE),"Select Supplier")</f>
        <v>Select Supplier</v>
      </c>
      <c r="K668" s="173"/>
      <c r="L668" s="171"/>
      <c r="M668" s="171"/>
      <c r="N668" s="171"/>
      <c r="O668" s="170"/>
      <c r="P668" s="11"/>
    </row>
    <row r="669" spans="1:16" ht="75" hidden="1" customHeight="1" x14ac:dyDescent="0.2">
      <c r="A669" s="87">
        <v>44630</v>
      </c>
      <c r="B669" s="87">
        <v>44637</v>
      </c>
      <c r="C669" s="167">
        <v>1188</v>
      </c>
      <c r="D669" s="85" t="s">
        <v>332</v>
      </c>
      <c r="E669" s="28" t="s">
        <v>320</v>
      </c>
      <c r="F669" s="31">
        <v>223617075</v>
      </c>
      <c r="G669" s="27" t="s">
        <v>5</v>
      </c>
      <c r="H669" s="31"/>
      <c r="I669" s="31"/>
      <c r="J669" s="31" t="s">
        <v>12</v>
      </c>
      <c r="K669" s="89" t="s">
        <v>44</v>
      </c>
      <c r="L669" s="87">
        <v>44637</v>
      </c>
      <c r="M669" s="87">
        <v>44620</v>
      </c>
      <c r="N669" s="87">
        <v>44659</v>
      </c>
      <c r="O669" s="108" t="s">
        <v>12</v>
      </c>
      <c r="P669" s="11"/>
    </row>
    <row r="670" spans="1:16" ht="90" hidden="1" customHeight="1" x14ac:dyDescent="0.2">
      <c r="A670" s="87">
        <v>44631</v>
      </c>
      <c r="B670" s="87">
        <v>44634</v>
      </c>
      <c r="C670" s="167">
        <v>3795</v>
      </c>
      <c r="D670" s="85" t="s">
        <v>90</v>
      </c>
      <c r="E670" s="28" t="str">
        <f>IFERROR(VLOOKUP($D670,'2. Provider Details'!$A:$H,2,FALSE),"Select Supplier")</f>
        <v>Dean Row Court  
Summerfields Village Centre 
Dean Row Road  
Wilmslow 
SK9 2TB</v>
      </c>
      <c r="F670" s="31">
        <f>IFERROR(VLOOKUP($D670,'2. Provider Details'!$A:$H,6,FALSE),"Select Supplier")</f>
        <v>235030744</v>
      </c>
      <c r="G670" s="27" t="s">
        <v>322</v>
      </c>
      <c r="H670" s="31"/>
      <c r="I670" s="31"/>
      <c r="J670" s="31" t="str">
        <f>IFERROR(VLOOKUP($D670,'2. Provider Details'!$A:$H,7,FALSE),"Select Supplier")</f>
        <v>Yes</v>
      </c>
      <c r="K670" s="89" t="s">
        <v>44</v>
      </c>
      <c r="L670" s="87">
        <v>44634</v>
      </c>
      <c r="M670" s="87">
        <v>44628</v>
      </c>
      <c r="N670" s="87">
        <v>44759</v>
      </c>
      <c r="O670" s="108" t="s">
        <v>12</v>
      </c>
      <c r="P670" s="11"/>
    </row>
    <row r="671" spans="1:16" ht="60" hidden="1" customHeight="1" x14ac:dyDescent="0.2">
      <c r="A671" s="87">
        <v>44641</v>
      </c>
      <c r="B671" s="87">
        <v>44641</v>
      </c>
      <c r="C671" s="167">
        <v>3822</v>
      </c>
      <c r="D671" s="85" t="s">
        <v>80</v>
      </c>
      <c r="E671" s="28" t="str">
        <f>IFERROR(VLOOKUP($D671,'2. Provider Details'!$A:$H,2,FALSE),"Select Supplier")</f>
        <v>11 Ferndell Close 
Cannock 
Staffs 
WS11 1HR</v>
      </c>
      <c r="F671" s="31" t="str">
        <f>IFERROR(VLOOKUP($D671,'2. Provider Details'!$A:$H,6,FALSE),"Select Supplier")</f>
        <v>N/A</v>
      </c>
      <c r="G671" s="27" t="s">
        <v>5</v>
      </c>
      <c r="H671" s="31"/>
      <c r="I671" s="31"/>
      <c r="J671" s="31" t="str">
        <f>IFERROR(VLOOKUP($D671,'2. Provider Details'!$A:$H,7,FALSE),"Select Supplier")</f>
        <v>Yes</v>
      </c>
      <c r="K671" s="89">
        <v>1</v>
      </c>
      <c r="L671" s="87">
        <v>44642</v>
      </c>
      <c r="M671" s="87">
        <v>44648</v>
      </c>
      <c r="N671" s="87">
        <v>44759</v>
      </c>
      <c r="O671" s="108" t="s">
        <v>12</v>
      </c>
      <c r="P671" s="11"/>
    </row>
    <row r="672" spans="1:16" ht="60" hidden="1" customHeight="1" x14ac:dyDescent="0.2">
      <c r="A672" s="87">
        <v>44638</v>
      </c>
      <c r="B672" s="87">
        <v>44641</v>
      </c>
      <c r="C672" s="167">
        <v>1029</v>
      </c>
      <c r="D672" s="85" t="s">
        <v>80</v>
      </c>
      <c r="E672" s="28" t="str">
        <f>IFERROR(VLOOKUP($D672,'2. Provider Details'!$A:$H,2,FALSE),"Select Supplier")</f>
        <v>11 Ferndell Close 
Cannock 
Staffs 
WS11 1HR</v>
      </c>
      <c r="F672" s="31"/>
      <c r="G672" s="27" t="s">
        <v>5</v>
      </c>
      <c r="H672" s="31"/>
      <c r="I672" s="31"/>
      <c r="J672" s="31" t="str">
        <f>IFERROR(VLOOKUP($D672,'2. Provider Details'!$A:$H,7,FALSE),"Select Supplier")</f>
        <v>Yes</v>
      </c>
      <c r="K672" s="89">
        <v>1</v>
      </c>
      <c r="L672" s="87">
        <v>44642</v>
      </c>
      <c r="M672" s="87">
        <v>44641</v>
      </c>
      <c r="N672" s="87">
        <v>44758</v>
      </c>
      <c r="O672" s="108" t="s">
        <v>12</v>
      </c>
      <c r="P672" s="11"/>
    </row>
    <row r="673" spans="1:16" ht="15" hidden="1" customHeight="1" x14ac:dyDescent="0.2">
      <c r="A673" s="171"/>
      <c r="B673" s="171"/>
      <c r="C673" s="175"/>
      <c r="D673" s="172"/>
      <c r="E673" s="176" t="str">
        <f>IFERROR(VLOOKUP($D673,'2. Provider Details'!$A:$H,2,FALSE),"Select Supplier")</f>
        <v>Select Supplier</v>
      </c>
      <c r="F673" s="177"/>
      <c r="G673" s="178"/>
      <c r="H673" s="177"/>
      <c r="I673" s="177"/>
      <c r="J673" s="177"/>
      <c r="K673" s="173"/>
      <c r="L673" s="171"/>
      <c r="M673" s="171"/>
      <c r="N673" s="171"/>
      <c r="O673" s="170"/>
      <c r="P673" s="11"/>
    </row>
    <row r="674" spans="1:16" ht="15" hidden="1" customHeight="1" x14ac:dyDescent="0.2">
      <c r="A674" s="171"/>
      <c r="B674" s="171"/>
      <c r="C674" s="175"/>
      <c r="D674" s="172"/>
      <c r="E674" s="176" t="str">
        <f>IFERROR(VLOOKUP($D674,'2. Provider Details'!$A:$H,2,FALSE),"Select Supplier")</f>
        <v>Select Supplier</v>
      </c>
      <c r="F674" s="177"/>
      <c r="G674" s="178"/>
      <c r="H674" s="177"/>
      <c r="I674" s="177"/>
      <c r="J674" s="177"/>
      <c r="K674" s="173"/>
      <c r="L674" s="171"/>
      <c r="M674" s="171"/>
      <c r="N674" s="171"/>
      <c r="O674" s="170"/>
      <c r="P674" s="11"/>
    </row>
    <row r="675" spans="1:16" ht="15" hidden="1" customHeight="1" x14ac:dyDescent="0.2">
      <c r="A675" s="184"/>
      <c r="B675" s="184"/>
      <c r="C675" s="188"/>
      <c r="D675" s="185"/>
      <c r="E675" s="189" t="str">
        <f>IFERROR(VLOOKUP($D675,'2. Provider Details'!$A:$H,2,FALSE),"Select Supplier")</f>
        <v>Select Supplier</v>
      </c>
      <c r="F675" s="190" t="str">
        <f>IFERROR(VLOOKUP($D675,'2. Provider Details'!$A:$H,6,FALSE),"Select Supplier")</f>
        <v>Select Supplier</v>
      </c>
      <c r="G675" s="191" t="e">
        <f>+#REF!</f>
        <v>#REF!</v>
      </c>
      <c r="H675" s="190"/>
      <c r="I675" s="190"/>
      <c r="J675" s="190" t="str">
        <f>IFERROR(VLOOKUP($D675,'2. Provider Details'!$A:$H,7,FALSE),"Select Supplier")</f>
        <v>Select Supplier</v>
      </c>
      <c r="K675" s="186"/>
      <c r="L675" s="184"/>
      <c r="M675" s="184"/>
      <c r="N675" s="184"/>
      <c r="O675" s="183"/>
      <c r="P675" s="11"/>
    </row>
    <row r="676" spans="1:16" ht="15" hidden="1" customHeight="1" x14ac:dyDescent="0.2">
      <c r="A676" s="184"/>
      <c r="B676" s="184"/>
      <c r="C676" s="188"/>
      <c r="D676" s="185"/>
      <c r="E676" s="189" t="str">
        <f>IFERROR(VLOOKUP($D676,'2. Provider Details'!$A:$H,2,FALSE),"Select Supplier")</f>
        <v>Select Supplier</v>
      </c>
      <c r="F676" s="190" t="str">
        <f>IFERROR(VLOOKUP($D676,'2. Provider Details'!$A:$H,6,FALSE),"Select Supplier")</f>
        <v>Select Supplier</v>
      </c>
      <c r="G676" s="191" t="e">
        <f>+#REF!</f>
        <v>#REF!</v>
      </c>
      <c r="H676" s="190"/>
      <c r="I676" s="190"/>
      <c r="J676" s="190" t="str">
        <f>IFERROR(VLOOKUP($D676,'2. Provider Details'!$A:$H,7,FALSE),"Select Supplier")</f>
        <v>Select Supplier</v>
      </c>
      <c r="K676" s="186"/>
      <c r="L676" s="184"/>
      <c r="M676" s="184"/>
      <c r="N676" s="184"/>
      <c r="O676" s="183"/>
      <c r="P676" s="11"/>
    </row>
    <row r="677" spans="1:16" ht="90" hidden="1" customHeight="1" x14ac:dyDescent="0.2">
      <c r="A677" s="87">
        <v>44644</v>
      </c>
      <c r="B677" s="87">
        <v>44644</v>
      </c>
      <c r="C677" s="167">
        <v>8040</v>
      </c>
      <c r="D677" s="85" t="s">
        <v>228</v>
      </c>
      <c r="E677" s="28" t="str">
        <f>IFERROR(VLOOKUP($D677,'2. Provider Details'!$A:$H,2,FALSE),"Select Supplier")</f>
        <v>Stop Gap
Unit 1
Brindley Court
Dalewood Rd
Chesterton
ST5 9QA</v>
      </c>
      <c r="F677" s="31">
        <f>IFERROR(VLOOKUP($D677,'2. Provider Details'!$A:$H,6,FALSE),"Select Supplier")</f>
        <v>0</v>
      </c>
      <c r="G677" s="27" t="s">
        <v>5</v>
      </c>
      <c r="H677" s="31"/>
      <c r="I677" s="31"/>
      <c r="J677" s="31" t="str">
        <f>IFERROR(VLOOKUP($D677,'2. Provider Details'!$A:$H,7,FALSE),"Select Supplier")</f>
        <v>Yes</v>
      </c>
      <c r="K677" s="89">
        <v>1</v>
      </c>
      <c r="L677" s="87">
        <v>44644</v>
      </c>
      <c r="M677" s="87">
        <v>44648</v>
      </c>
      <c r="N677" s="87">
        <v>44762</v>
      </c>
      <c r="O677" s="108" t="s">
        <v>12</v>
      </c>
      <c r="P677" s="11"/>
    </row>
    <row r="678" spans="1:16" ht="15" hidden="1" customHeight="1" x14ac:dyDescent="0.2">
      <c r="A678" s="184"/>
      <c r="B678" s="184"/>
      <c r="C678" s="188"/>
      <c r="D678" s="185"/>
      <c r="E678" s="189" t="str">
        <f>IFERROR(VLOOKUP($D678,'2. Provider Details'!$A:$H,2,FALSE),"Select Supplier")</f>
        <v>Select Supplier</v>
      </c>
      <c r="F678" s="190" t="str">
        <f>IFERROR(VLOOKUP($D678,'2. Provider Details'!$A:$H,6,FALSE),"Select Supplier")</f>
        <v>Select Supplier</v>
      </c>
      <c r="G678" s="191" t="e">
        <f>+#REF!</f>
        <v>#REF!</v>
      </c>
      <c r="H678" s="190"/>
      <c r="I678" s="190"/>
      <c r="J678" s="190" t="str">
        <f>IFERROR(VLOOKUP($D678,'2. Provider Details'!$A:$H,7,FALSE),"Select Supplier")</f>
        <v>Select Supplier</v>
      </c>
      <c r="K678" s="186"/>
      <c r="L678" s="184"/>
      <c r="M678" s="184"/>
      <c r="N678" s="184"/>
      <c r="O678" s="183"/>
      <c r="P678" s="11"/>
    </row>
    <row r="679" spans="1:16" ht="15" hidden="1" customHeight="1" x14ac:dyDescent="0.2">
      <c r="A679" s="184"/>
      <c r="B679" s="184"/>
      <c r="C679" s="188"/>
      <c r="D679" s="185"/>
      <c r="E679" s="189" t="str">
        <f>IFERROR(VLOOKUP($D679,'2. Provider Details'!$A:$H,2,FALSE),"Select Supplier")</f>
        <v>Select Supplier</v>
      </c>
      <c r="F679" s="190" t="str">
        <f>IFERROR(VLOOKUP($D679,'2. Provider Details'!$A:$H,6,FALSE),"Select Supplier")</f>
        <v>Select Supplier</v>
      </c>
      <c r="G679" s="191" t="e">
        <f>+#REF!</f>
        <v>#REF!</v>
      </c>
      <c r="H679" s="190"/>
      <c r="I679" s="190"/>
      <c r="J679" s="190" t="str">
        <f>IFERROR(VLOOKUP($D679,'2. Provider Details'!$A:$H,7,FALSE),"Select Supplier")</f>
        <v>Select Supplier</v>
      </c>
      <c r="K679" s="186"/>
      <c r="L679" s="184"/>
      <c r="M679" s="184"/>
      <c r="N679" s="184"/>
      <c r="O679" s="183"/>
      <c r="P679" s="11"/>
    </row>
    <row r="680" spans="1:16" s="165" customFormat="1" ht="15" hidden="1" customHeight="1" x14ac:dyDescent="0.2">
      <c r="A680" s="184"/>
      <c r="B680" s="184"/>
      <c r="C680" s="188"/>
      <c r="D680" s="185"/>
      <c r="E680" s="189" t="str">
        <f>IFERROR(VLOOKUP($D680,'2. Provider Details'!$A:$H,2,FALSE),"Select Supplier")</f>
        <v>Select Supplier</v>
      </c>
      <c r="F680" s="190"/>
      <c r="G680" s="191" t="e">
        <f>+#REF!</f>
        <v>#REF!</v>
      </c>
      <c r="H680" s="190"/>
      <c r="I680" s="190"/>
      <c r="J680" s="190"/>
      <c r="K680" s="186"/>
      <c r="L680" s="184"/>
      <c r="M680" s="184"/>
      <c r="N680" s="184"/>
      <c r="O680" s="183"/>
    </row>
    <row r="681" spans="1:16" ht="15" hidden="1" customHeight="1" x14ac:dyDescent="0.2">
      <c r="A681" s="184"/>
      <c r="B681" s="184"/>
      <c r="C681" s="188"/>
      <c r="D681" s="185"/>
      <c r="E681" s="189"/>
      <c r="F681" s="190"/>
      <c r="G681" s="191"/>
      <c r="H681" s="190"/>
      <c r="I681" s="190"/>
      <c r="J681" s="190"/>
      <c r="K681" s="186"/>
      <c r="L681" s="184"/>
      <c r="M681" s="184"/>
      <c r="N681" s="184"/>
      <c r="O681" s="183"/>
      <c r="P681" s="11"/>
    </row>
    <row r="682" spans="1:16" ht="60" hidden="1" customHeight="1" x14ac:dyDescent="0.2">
      <c r="A682" s="87">
        <v>44652</v>
      </c>
      <c r="B682" s="87">
        <v>44652</v>
      </c>
      <c r="C682" s="167">
        <v>6076</v>
      </c>
      <c r="D682" s="85" t="s">
        <v>80</v>
      </c>
      <c r="E682" s="28" t="s">
        <v>88</v>
      </c>
      <c r="F682" s="31"/>
      <c r="G682" s="27" t="s">
        <v>5</v>
      </c>
      <c r="H682" s="31"/>
      <c r="I682" s="31"/>
      <c r="J682" s="31" t="s">
        <v>12</v>
      </c>
      <c r="K682" s="89">
        <v>1</v>
      </c>
      <c r="L682" s="87">
        <v>44652</v>
      </c>
      <c r="M682" s="87">
        <v>44655</v>
      </c>
      <c r="N682" s="87">
        <v>44762</v>
      </c>
      <c r="O682" s="108" t="s">
        <v>12</v>
      </c>
      <c r="P682" s="11"/>
    </row>
    <row r="683" spans="1:16" ht="15" hidden="1" customHeight="1" x14ac:dyDescent="0.2">
      <c r="A683" s="184"/>
      <c r="B683" s="184"/>
      <c r="C683" s="188"/>
      <c r="D683" s="185"/>
      <c r="E683" s="189" t="s">
        <v>354</v>
      </c>
      <c r="F683" s="190" t="s">
        <v>354</v>
      </c>
      <c r="G683" s="191" t="s">
        <v>5</v>
      </c>
      <c r="H683" s="190"/>
      <c r="I683" s="190"/>
      <c r="J683" s="190" t="s">
        <v>354</v>
      </c>
      <c r="K683" s="186"/>
      <c r="L683" s="184"/>
      <c r="M683" s="184"/>
      <c r="N683" s="184"/>
      <c r="O683" s="183"/>
      <c r="P683" s="11"/>
    </row>
    <row r="684" spans="1:16" ht="15" hidden="1" customHeight="1" x14ac:dyDescent="0.2">
      <c r="A684" s="184"/>
      <c r="B684" s="184"/>
      <c r="C684" s="188"/>
      <c r="D684" s="185"/>
      <c r="E684" s="189" t="str">
        <f>IFERROR(VLOOKUP($D684,'2. Provider Details'!$A:$H,2,FALSE),"Select Supplier")</f>
        <v>Select Supplier</v>
      </c>
      <c r="F684" s="190" t="str">
        <f>IFERROR(VLOOKUP($D684,'2. Provider Details'!$A:$H,6,FALSE),"Select Supplier")</f>
        <v>Select Supplier</v>
      </c>
      <c r="G684" s="191" t="e">
        <f>+#REF!</f>
        <v>#REF!</v>
      </c>
      <c r="H684" s="190"/>
      <c r="I684" s="190"/>
      <c r="J684" s="190" t="str">
        <f>IFERROR(VLOOKUP($D684,'2. Provider Details'!$A:$H,7,FALSE),"Select Supplier")</f>
        <v>Select Supplier</v>
      </c>
      <c r="K684" s="186"/>
      <c r="L684" s="184"/>
      <c r="M684" s="184"/>
      <c r="N684" s="184"/>
      <c r="O684" s="183"/>
      <c r="P684" s="11"/>
    </row>
    <row r="685" spans="1:16" ht="60" hidden="1" customHeight="1" x14ac:dyDescent="0.2">
      <c r="A685" s="87">
        <v>44659</v>
      </c>
      <c r="B685" s="87">
        <v>44659</v>
      </c>
      <c r="C685" s="167">
        <v>1617</v>
      </c>
      <c r="D685" s="85" t="s">
        <v>80</v>
      </c>
      <c r="E685" s="28" t="str">
        <f>IFERROR(VLOOKUP($D685,'2. Provider Details'!$A:$H,2,FALSE),"Select Supplier")</f>
        <v>11 Ferndell Close 
Cannock 
Staffs 
WS11 1HR</v>
      </c>
      <c r="F685" s="31" t="str">
        <f>IFERROR(VLOOKUP($D685,'2. Provider Details'!$A:$H,6,FALSE),"Select Supplier")</f>
        <v>N/A</v>
      </c>
      <c r="G685" s="27" t="s">
        <v>322</v>
      </c>
      <c r="H685" s="31"/>
      <c r="I685" s="31"/>
      <c r="J685" s="31" t="str">
        <f>IFERROR(VLOOKUP($D685,'2. Provider Details'!$A:$H,7,FALSE),"Select Supplier")</f>
        <v>Yes</v>
      </c>
      <c r="K685" s="89">
        <v>1</v>
      </c>
      <c r="L685" s="87">
        <v>44659</v>
      </c>
      <c r="M685" s="87">
        <v>44676</v>
      </c>
      <c r="N685" s="87">
        <v>44757</v>
      </c>
      <c r="O685" s="108" t="s">
        <v>12</v>
      </c>
      <c r="P685" s="11"/>
    </row>
    <row r="686" spans="1:16" ht="60" hidden="1" customHeight="1" x14ac:dyDescent="0.2">
      <c r="A686" s="87">
        <v>44657</v>
      </c>
      <c r="B686" s="87">
        <v>44657</v>
      </c>
      <c r="C686" s="167">
        <v>735</v>
      </c>
      <c r="D686" s="85" t="s">
        <v>80</v>
      </c>
      <c r="E686" s="28" t="str">
        <f>IFERROR(VLOOKUP($D686,'2. Provider Details'!$A:$H,2,FALSE),"Select Supplier")</f>
        <v>11 Ferndell Close 
Cannock 
Staffs 
WS11 1HR</v>
      </c>
      <c r="F686" s="31" t="str">
        <f>IFERROR(VLOOKUP($D686,'2. Provider Details'!$A:$H,6,FALSE),"Select Supplier")</f>
        <v>N/A</v>
      </c>
      <c r="G686" s="27" t="s">
        <v>322</v>
      </c>
      <c r="H686" s="31"/>
      <c r="I686" s="31"/>
      <c r="J686" s="31" t="str">
        <f>IFERROR(VLOOKUP($D686,'2. Provider Details'!$A:$H,7,FALSE),"Select Supplier")</f>
        <v>Yes</v>
      </c>
      <c r="K686" s="89">
        <v>1</v>
      </c>
      <c r="L686" s="87">
        <v>44657</v>
      </c>
      <c r="M686" s="87">
        <v>44676</v>
      </c>
      <c r="N686" s="87">
        <v>44708</v>
      </c>
      <c r="O686" s="108" t="s">
        <v>12</v>
      </c>
      <c r="P686" s="11"/>
    </row>
    <row r="687" spans="1:16" ht="15" hidden="1" customHeight="1" x14ac:dyDescent="0.2">
      <c r="A687" s="184"/>
      <c r="B687" s="184"/>
      <c r="C687" s="188"/>
      <c r="D687" s="185"/>
      <c r="E687" s="189"/>
      <c r="F687" s="190"/>
      <c r="G687" s="191"/>
      <c r="H687" s="190"/>
      <c r="I687" s="190"/>
      <c r="J687" s="190"/>
      <c r="K687" s="186"/>
      <c r="L687" s="184"/>
      <c r="M687" s="184"/>
      <c r="N687" s="184"/>
      <c r="O687" s="183"/>
      <c r="P687" s="11"/>
    </row>
    <row r="688" spans="1:16" ht="15" hidden="1" customHeight="1" x14ac:dyDescent="0.2">
      <c r="A688" s="187"/>
      <c r="B688" s="187"/>
      <c r="C688" s="197"/>
      <c r="D688" s="189"/>
      <c r="E688" s="189"/>
      <c r="F688" s="190"/>
      <c r="G688" s="191"/>
      <c r="H688" s="190"/>
      <c r="I688" s="183"/>
      <c r="J688" s="190" t="str">
        <f>IFERROR(VLOOKUP($D688,'2. Provider Details'!$A:$H,7,FALSE),"Select Supplier")</f>
        <v>Select Supplier</v>
      </c>
      <c r="K688" s="186"/>
      <c r="L688" s="184"/>
      <c r="M688" s="187"/>
      <c r="N688" s="187"/>
      <c r="O688" s="183"/>
      <c r="P688" s="11"/>
    </row>
    <row r="689" spans="1:16" ht="15" hidden="1" customHeight="1" x14ac:dyDescent="0.2">
      <c r="A689" s="184"/>
      <c r="B689" s="184"/>
      <c r="C689" s="188"/>
      <c r="D689" s="185"/>
      <c r="E689" s="189"/>
      <c r="F689" s="190"/>
      <c r="G689" s="191"/>
      <c r="H689" s="190"/>
      <c r="I689" s="190"/>
      <c r="J689" s="190" t="str">
        <f>IFERROR(VLOOKUP($D689,'2. Provider Details'!$A:$H,7,FALSE),"Select Supplier")</f>
        <v>Select Supplier</v>
      </c>
      <c r="K689" s="186"/>
      <c r="L689" s="184"/>
      <c r="M689" s="184"/>
      <c r="N689" s="184"/>
      <c r="O689" s="183"/>
      <c r="P689" s="11"/>
    </row>
    <row r="690" spans="1:16" ht="60" hidden="1" customHeight="1" x14ac:dyDescent="0.2">
      <c r="A690" s="87">
        <v>44659</v>
      </c>
      <c r="B690" s="87">
        <v>44659</v>
      </c>
      <c r="C690" s="167">
        <v>2572.5</v>
      </c>
      <c r="D690" s="85" t="s">
        <v>80</v>
      </c>
      <c r="E690" s="28" t="str">
        <f>IFERROR(VLOOKUP($D690,'2. Provider Details'!$A:$H,2,FALSE),"Select Supplier")</f>
        <v>11 Ferndell Close 
Cannock 
Staffs 
WS11 1HR</v>
      </c>
      <c r="F690" s="31" t="s">
        <v>44</v>
      </c>
      <c r="G690" s="27" t="s">
        <v>322</v>
      </c>
      <c r="H690" s="31"/>
      <c r="I690" s="31"/>
      <c r="J690" s="31" t="str">
        <f>IFERROR(VLOOKUP($D690,'2. Provider Details'!$A:$H,7,FALSE),"Select Supplier")</f>
        <v>Yes</v>
      </c>
      <c r="K690" s="89">
        <v>1</v>
      </c>
      <c r="L690" s="87">
        <v>44659</v>
      </c>
      <c r="M690" s="87">
        <v>44676</v>
      </c>
      <c r="N690" s="87">
        <v>44762</v>
      </c>
      <c r="O690" s="108" t="s">
        <v>12</v>
      </c>
      <c r="P690" s="11"/>
    </row>
    <row r="691" spans="1:16" ht="15" hidden="1" customHeight="1" x14ac:dyDescent="0.2">
      <c r="A691" s="184"/>
      <c r="B691" s="184"/>
      <c r="C691" s="188"/>
      <c r="D691" s="185"/>
      <c r="E691" s="185"/>
      <c r="F691" s="185"/>
      <c r="G691" s="191"/>
      <c r="H691" s="190"/>
      <c r="I691" s="190"/>
      <c r="J691" s="190" t="str">
        <f>IFERROR(VLOOKUP($D691,'2. Provider Details'!$A:$H,7,FALSE),"Select Supplier")</f>
        <v>Select Supplier</v>
      </c>
      <c r="K691" s="186"/>
      <c r="L691" s="184"/>
      <c r="M691" s="184"/>
      <c r="N691" s="184"/>
      <c r="O691" s="183"/>
      <c r="P691" s="11"/>
    </row>
    <row r="692" spans="1:16" ht="60" hidden="1" customHeight="1" x14ac:dyDescent="0.2">
      <c r="A692" s="87">
        <v>44664</v>
      </c>
      <c r="B692" s="87">
        <v>44664</v>
      </c>
      <c r="C692" s="167">
        <v>1764</v>
      </c>
      <c r="D692" s="85" t="s">
        <v>80</v>
      </c>
      <c r="E692" s="28" t="str">
        <f>IFERROR(VLOOKUP($D692,'2. Provider Details'!$A:$H,2,FALSE),"Select Supplier")</f>
        <v>11 Ferndell Close 
Cannock 
Staffs 
WS11 1HR</v>
      </c>
      <c r="F692" s="31" t="s">
        <v>44</v>
      </c>
      <c r="G692" s="27" t="s">
        <v>5</v>
      </c>
      <c r="H692" s="31"/>
      <c r="I692" s="31"/>
      <c r="J692" s="31" t="str">
        <f>IFERROR(VLOOKUP($D692,'2. Provider Details'!$A:$H,7,FALSE),"Select Supplier")</f>
        <v>Yes</v>
      </c>
      <c r="K692" s="89">
        <v>1</v>
      </c>
      <c r="L692" s="87">
        <v>44664</v>
      </c>
      <c r="M692" s="87">
        <v>44676</v>
      </c>
      <c r="N692" s="87">
        <v>44762</v>
      </c>
      <c r="O692" s="108" t="s">
        <v>12</v>
      </c>
      <c r="P692" s="11"/>
    </row>
    <row r="693" spans="1:16" ht="45" hidden="1" customHeight="1" x14ac:dyDescent="0.2">
      <c r="A693" s="87">
        <v>44671</v>
      </c>
      <c r="B693" s="87">
        <v>44671</v>
      </c>
      <c r="C693" s="167">
        <v>3412.5</v>
      </c>
      <c r="D693" s="85" t="s">
        <v>413</v>
      </c>
      <c r="E693" s="85" t="s">
        <v>306</v>
      </c>
      <c r="F693" s="31"/>
      <c r="G693" s="27" t="s">
        <v>5</v>
      </c>
      <c r="H693" s="31"/>
      <c r="I693" s="31"/>
      <c r="J693" s="31" t="s">
        <v>12</v>
      </c>
      <c r="K693" s="89">
        <v>1</v>
      </c>
      <c r="L693" s="87">
        <v>44672</v>
      </c>
      <c r="M693" s="87">
        <v>44676</v>
      </c>
      <c r="N693" s="87">
        <v>44762</v>
      </c>
      <c r="O693" s="108" t="s">
        <v>12</v>
      </c>
      <c r="P693" s="11"/>
    </row>
    <row r="694" spans="1:16" ht="15" hidden="1" customHeight="1" x14ac:dyDescent="0.2">
      <c r="A694" s="171"/>
      <c r="B694" s="171"/>
      <c r="C694" s="175"/>
      <c r="D694" s="172"/>
      <c r="E694" s="172"/>
      <c r="F694" s="177" t="s">
        <v>354</v>
      </c>
      <c r="G694" s="178" t="s">
        <v>5</v>
      </c>
      <c r="H694" s="177"/>
      <c r="I694" s="177"/>
      <c r="J694" s="177" t="str">
        <f>IFERROR(VLOOKUP($D694,'2. Provider Details'!$A:$H,7,FALSE),"Select Supplier")</f>
        <v>Select Supplier</v>
      </c>
      <c r="K694" s="173"/>
      <c r="L694" s="171"/>
      <c r="M694" s="171"/>
      <c r="N694" s="171"/>
      <c r="O694" s="170"/>
      <c r="P694" s="11"/>
    </row>
    <row r="695" spans="1:16" ht="15" hidden="1" customHeight="1" x14ac:dyDescent="0.2">
      <c r="A695" s="171"/>
      <c r="B695" s="171"/>
      <c r="C695" s="175"/>
      <c r="D695" s="172"/>
      <c r="E695" s="172"/>
      <c r="F695" s="177" t="s">
        <v>354</v>
      </c>
      <c r="G695" s="178" t="s">
        <v>5</v>
      </c>
      <c r="H695" s="177"/>
      <c r="I695" s="177"/>
      <c r="J695" s="177" t="str">
        <f>IFERROR(VLOOKUP($D695,'2. Provider Details'!$A:$H,7,FALSE),"Select Supplier")</f>
        <v>Select Supplier</v>
      </c>
      <c r="K695" s="173"/>
      <c r="L695" s="171"/>
      <c r="M695" s="171"/>
      <c r="N695" s="171"/>
      <c r="O695" s="170"/>
      <c r="P695" s="11"/>
    </row>
    <row r="696" spans="1:16" ht="75" hidden="1" customHeight="1" x14ac:dyDescent="0.2">
      <c r="A696" s="87">
        <v>44677</v>
      </c>
      <c r="B696" s="87">
        <v>44677</v>
      </c>
      <c r="C696" s="167">
        <v>742.5</v>
      </c>
      <c r="D696" s="85" t="s">
        <v>332</v>
      </c>
      <c r="E696" s="28" t="s">
        <v>320</v>
      </c>
      <c r="F696" s="31">
        <v>223617075</v>
      </c>
      <c r="G696" s="27" t="s">
        <v>322</v>
      </c>
      <c r="H696" s="31"/>
      <c r="I696" s="31"/>
      <c r="J696" s="31" t="s">
        <v>12</v>
      </c>
      <c r="K696" s="89">
        <v>1</v>
      </c>
      <c r="L696" s="87">
        <v>44677</v>
      </c>
      <c r="M696" s="87">
        <v>44676</v>
      </c>
      <c r="N696" s="87">
        <v>44762</v>
      </c>
      <c r="O696" s="108" t="s">
        <v>12</v>
      </c>
      <c r="P696" s="11"/>
    </row>
    <row r="697" spans="1:16" ht="90" hidden="1" customHeight="1" x14ac:dyDescent="0.2">
      <c r="A697" s="87">
        <v>44671</v>
      </c>
      <c r="B697" s="87">
        <v>44671</v>
      </c>
      <c r="C697" s="110">
        <v>19800</v>
      </c>
      <c r="D697" s="85" t="s">
        <v>90</v>
      </c>
      <c r="E697" s="28" t="str">
        <f>IFERROR(VLOOKUP($D697,'2. Provider Details'!$A:$H,2,FALSE),"Select Supplier")</f>
        <v>Dean Row Court  
Summerfields Village Centre 
Dean Row Road  
Wilmslow 
SK9 2TB</v>
      </c>
      <c r="F697" s="31">
        <v>235030744</v>
      </c>
      <c r="G697" s="27"/>
      <c r="H697" s="31"/>
      <c r="I697" s="31"/>
      <c r="J697" s="31" t="str">
        <f>IFERROR(VLOOKUP($D697,'2. Provider Details'!$A:$H,7,FALSE),"Select Supplier")</f>
        <v>Yes</v>
      </c>
      <c r="K697" s="89">
        <v>1</v>
      </c>
      <c r="L697" s="87">
        <v>44671</v>
      </c>
      <c r="M697" s="87">
        <v>44676</v>
      </c>
      <c r="N697" s="87">
        <v>44762</v>
      </c>
      <c r="O697" s="108" t="s">
        <v>12</v>
      </c>
      <c r="P697" s="11"/>
    </row>
    <row r="698" spans="1:16" ht="15" hidden="1" customHeight="1" x14ac:dyDescent="0.2">
      <c r="A698" s="171"/>
      <c r="B698" s="171"/>
      <c r="C698" s="175"/>
      <c r="D698" s="172"/>
      <c r="E698" s="189" t="str">
        <f>IFERROR(VLOOKUP($D698,'2. Provider Details'!$A:$H,2,FALSE),"Select Supplier")</f>
        <v>Select Supplier</v>
      </c>
      <c r="F698" s="177"/>
      <c r="G698" s="178"/>
      <c r="H698" s="177"/>
      <c r="I698" s="177"/>
      <c r="J698" s="177" t="str">
        <f>IFERROR(VLOOKUP($D698,'2. Provider Details'!$A:$H,7,FALSE),"Select Supplier")</f>
        <v>Select Supplier</v>
      </c>
      <c r="K698" s="173"/>
      <c r="L698" s="171"/>
      <c r="M698" s="171"/>
      <c r="N698" s="171"/>
      <c r="O698" s="170"/>
      <c r="P698" s="11"/>
    </row>
    <row r="699" spans="1:16" ht="15" hidden="1" customHeight="1" x14ac:dyDescent="0.2">
      <c r="A699" s="171"/>
      <c r="B699" s="171"/>
      <c r="C699" s="175"/>
      <c r="D699" s="172"/>
      <c r="E699" s="189" t="str">
        <f>IFERROR(VLOOKUP($D699,'2. Provider Details'!$A:$H,2,FALSE),"Select Supplier")</f>
        <v>Select Supplier</v>
      </c>
      <c r="F699" s="177"/>
      <c r="G699" s="178"/>
      <c r="H699" s="177"/>
      <c r="I699" s="177"/>
      <c r="J699" s="177" t="str">
        <f>IFERROR(VLOOKUP($D699,'2. Provider Details'!$A:$H,7,FALSE),"Select Supplier")</f>
        <v>Select Supplier</v>
      </c>
      <c r="K699" s="173"/>
      <c r="L699" s="171"/>
      <c r="M699" s="171"/>
      <c r="N699" s="171"/>
      <c r="O699" s="170"/>
      <c r="P699" s="11"/>
    </row>
    <row r="700" spans="1:16" ht="60" hidden="1" customHeight="1" x14ac:dyDescent="0.2">
      <c r="A700" s="87">
        <v>44677</v>
      </c>
      <c r="B700" s="87">
        <v>44677</v>
      </c>
      <c r="C700" s="167">
        <v>3454.5</v>
      </c>
      <c r="D700" s="85" t="s">
        <v>80</v>
      </c>
      <c r="E700" s="28" t="str">
        <f>IFERROR(VLOOKUP($D700,'2. Provider Details'!$A:$H,2,FALSE),"Select Supplier")</f>
        <v>11 Ferndell Close 
Cannock 
Staffs 
WS11 1HR</v>
      </c>
      <c r="F700" s="31" t="s">
        <v>44</v>
      </c>
      <c r="G700" s="27" t="s">
        <v>322</v>
      </c>
      <c r="H700" s="31"/>
      <c r="I700" s="31"/>
      <c r="J700" s="31" t="str">
        <f>IFERROR(VLOOKUP($D700,'2. Provider Details'!$A:$H,7,FALSE),"Select Supplier")</f>
        <v>Yes</v>
      </c>
      <c r="K700" s="89">
        <v>1</v>
      </c>
      <c r="L700" s="87">
        <v>44677</v>
      </c>
      <c r="M700" s="87">
        <v>44676</v>
      </c>
      <c r="N700" s="87">
        <v>44762</v>
      </c>
      <c r="O700" s="108" t="s">
        <v>12</v>
      </c>
      <c r="P700" s="11"/>
    </row>
    <row r="701" spans="1:16" ht="15" hidden="1" customHeight="1" x14ac:dyDescent="0.2">
      <c r="A701" s="184"/>
      <c r="B701" s="184"/>
      <c r="C701" s="188"/>
      <c r="D701" s="185"/>
      <c r="E701" s="189" t="str">
        <f>IFERROR(VLOOKUP($D701,'2. Provider Details'!$A:$H,2,FALSE),"Select Supplier")</f>
        <v>Select Supplier</v>
      </c>
      <c r="F701" s="190"/>
      <c r="G701" s="191"/>
      <c r="H701" s="190"/>
      <c r="I701" s="190"/>
      <c r="J701" s="190" t="str">
        <f>IFERROR(VLOOKUP($D701,'2. Provider Details'!$A:$H,7,FALSE),"Select Supplier")</f>
        <v>Select Supplier</v>
      </c>
      <c r="K701" s="186"/>
      <c r="L701" s="184"/>
      <c r="M701" s="184"/>
      <c r="N701" s="184"/>
      <c r="O701" s="183"/>
      <c r="P701" s="11"/>
    </row>
    <row r="702" spans="1:16" ht="15" hidden="1" customHeight="1" x14ac:dyDescent="0.2">
      <c r="A702" s="184"/>
      <c r="B702" s="184"/>
      <c r="C702" s="188"/>
      <c r="D702" s="185"/>
      <c r="E702" s="189" t="str">
        <f>IFERROR(VLOOKUP($D702,'2. Provider Details'!$A:$H,2,FALSE),"Select Supplier")</f>
        <v>Select Supplier</v>
      </c>
      <c r="F702" s="190"/>
      <c r="G702" s="191"/>
      <c r="H702" s="190"/>
      <c r="I702" s="190"/>
      <c r="J702" s="190" t="str">
        <f>IFERROR(VLOOKUP($D702,'2. Provider Details'!$A:$H,7,FALSE),"Select Supplier")</f>
        <v>Select Supplier</v>
      </c>
      <c r="K702" s="186"/>
      <c r="L702" s="184"/>
      <c r="M702" s="184"/>
      <c r="N702" s="184"/>
      <c r="O702" s="183"/>
      <c r="P702" s="11"/>
    </row>
    <row r="703" spans="1:16" ht="15" hidden="1" customHeight="1" x14ac:dyDescent="0.2">
      <c r="A703" s="184"/>
      <c r="B703" s="184"/>
      <c r="C703" s="188"/>
      <c r="D703" s="185"/>
      <c r="E703" s="189" t="str">
        <f>IFERROR(VLOOKUP($D703,'2. Provider Details'!$A:$H,2,FALSE),"Select Supplier")</f>
        <v>Select Supplier</v>
      </c>
      <c r="F703" s="190"/>
      <c r="G703" s="191"/>
      <c r="H703" s="190"/>
      <c r="I703" s="190"/>
      <c r="J703" s="190" t="str">
        <f>IFERROR(VLOOKUP($D703,'2. Provider Details'!$A:$H,7,FALSE),"Select Supplier")</f>
        <v>Select Supplier</v>
      </c>
      <c r="K703" s="186"/>
      <c r="L703" s="184"/>
      <c r="M703" s="184"/>
      <c r="N703" s="184"/>
      <c r="O703" s="183"/>
      <c r="P703" s="11"/>
    </row>
    <row r="704" spans="1:16" ht="15" hidden="1" customHeight="1" x14ac:dyDescent="0.2">
      <c r="A704" s="184"/>
      <c r="B704" s="184"/>
      <c r="C704" s="188"/>
      <c r="D704" s="185"/>
      <c r="E704" s="189" t="str">
        <f>IFERROR(VLOOKUP($D704,'2. Provider Details'!$A:$H,2,FALSE),"Select Supplier")</f>
        <v>Select Supplier</v>
      </c>
      <c r="F704" s="190"/>
      <c r="G704" s="191"/>
      <c r="H704" s="190"/>
      <c r="I704" s="190"/>
      <c r="J704" s="190" t="str">
        <f>IFERROR(VLOOKUP($D704,'2. Provider Details'!$A:$H,7,FALSE),"Select Supplier")</f>
        <v>Select Supplier</v>
      </c>
      <c r="K704" s="186"/>
      <c r="L704" s="184"/>
      <c r="M704" s="184"/>
      <c r="N704" s="184"/>
      <c r="O704" s="183"/>
      <c r="P704" s="11"/>
    </row>
    <row r="705" spans="1:16" ht="15" hidden="1" customHeight="1" x14ac:dyDescent="0.2">
      <c r="A705" s="184"/>
      <c r="B705" s="184"/>
      <c r="C705" s="188"/>
      <c r="D705" s="185"/>
      <c r="E705" s="189" t="str">
        <f>IFERROR(VLOOKUP($D705,'2. Provider Details'!$A:$H,2,FALSE),"Select Supplier")</f>
        <v>Select Supplier</v>
      </c>
      <c r="F705" s="190"/>
      <c r="G705" s="191"/>
      <c r="H705" s="190"/>
      <c r="I705" s="190"/>
      <c r="J705" s="190" t="str">
        <f>IFERROR(VLOOKUP($D705,'2. Provider Details'!$A:$H,7,FALSE),"Select Supplier")</f>
        <v>Select Supplier</v>
      </c>
      <c r="K705" s="186"/>
      <c r="L705" s="184"/>
      <c r="M705" s="184"/>
      <c r="N705" s="184"/>
      <c r="O705" s="183"/>
      <c r="P705" s="11"/>
    </row>
    <row r="706" spans="1:16" ht="15" hidden="1" customHeight="1" x14ac:dyDescent="0.2">
      <c r="A706" s="184"/>
      <c r="B706" s="184"/>
      <c r="C706" s="188"/>
      <c r="D706" s="185"/>
      <c r="E706" s="189" t="str">
        <f>IFERROR(VLOOKUP($D706,'2. Provider Details'!$A:$H,2,FALSE),"Select Supplier")</f>
        <v>Select Supplier</v>
      </c>
      <c r="F706" s="190"/>
      <c r="G706" s="191"/>
      <c r="H706" s="190"/>
      <c r="I706" s="190"/>
      <c r="J706" s="190" t="str">
        <f>IFERROR(VLOOKUP($D706,'2. Provider Details'!$A:$H,7,FALSE),"Select Supplier")</f>
        <v>Select Supplier</v>
      </c>
      <c r="K706" s="186"/>
      <c r="L706" s="184"/>
      <c r="M706" s="184"/>
      <c r="N706" s="184"/>
      <c r="O706" s="183"/>
      <c r="P706" s="11"/>
    </row>
    <row r="707" spans="1:16" ht="60" hidden="1" customHeight="1" x14ac:dyDescent="0.2">
      <c r="A707" s="87">
        <v>44677</v>
      </c>
      <c r="B707" s="87">
        <v>44677</v>
      </c>
      <c r="C707" s="167">
        <v>2646</v>
      </c>
      <c r="D707" s="85" t="s">
        <v>80</v>
      </c>
      <c r="E707" s="28" t="str">
        <f>IFERROR(VLOOKUP($D707,'2. Provider Details'!$A:$H,2,FALSE),"Select Supplier")</f>
        <v>11 Ferndell Close 
Cannock 
Staffs 
WS11 1HR</v>
      </c>
      <c r="F707" s="31" t="s">
        <v>44</v>
      </c>
      <c r="G707" s="27" t="s">
        <v>5</v>
      </c>
      <c r="H707" s="31"/>
      <c r="I707" s="31"/>
      <c r="J707" s="31" t="str">
        <f>IFERROR(VLOOKUP($D707,'2. Provider Details'!$A:$H,7,FALSE),"Select Supplier")</f>
        <v>Yes</v>
      </c>
      <c r="K707" s="89">
        <v>1</v>
      </c>
      <c r="L707" s="87">
        <v>44677</v>
      </c>
      <c r="M707" s="87">
        <v>44676</v>
      </c>
      <c r="N707" s="87">
        <v>44762</v>
      </c>
      <c r="O707" s="108" t="s">
        <v>12</v>
      </c>
      <c r="P707" s="11"/>
    </row>
    <row r="708" spans="1:16" ht="15" hidden="1" customHeight="1" x14ac:dyDescent="0.2">
      <c r="A708" s="184"/>
      <c r="B708" s="184"/>
      <c r="C708" s="188"/>
      <c r="D708" s="185"/>
      <c r="E708" s="189" t="str">
        <f>IFERROR(VLOOKUP($D708,'2. Provider Details'!$A:$H,2,FALSE),"Select Supplier")</f>
        <v>Select Supplier</v>
      </c>
      <c r="F708" s="190"/>
      <c r="G708" s="191"/>
      <c r="H708" s="190"/>
      <c r="I708" s="190"/>
      <c r="J708" s="190" t="str">
        <f>IFERROR(VLOOKUP($D708,'2. Provider Details'!$A:$H,7,FALSE),"Select Supplier")</f>
        <v>Select Supplier</v>
      </c>
      <c r="K708" s="186"/>
      <c r="L708" s="184"/>
      <c r="M708" s="184"/>
      <c r="N708" s="184"/>
      <c r="O708" s="183"/>
      <c r="P708" s="11"/>
    </row>
    <row r="709" spans="1:16" ht="15" hidden="1" customHeight="1" x14ac:dyDescent="0.2">
      <c r="A709" s="184"/>
      <c r="B709" s="184"/>
      <c r="C709" s="188"/>
      <c r="D709" s="185"/>
      <c r="E709" s="189" t="str">
        <f>IFERROR(VLOOKUP($D709,'2. Provider Details'!$A:$H,2,FALSE),"Select Supplier")</f>
        <v>Select Supplier</v>
      </c>
      <c r="F709" s="190"/>
      <c r="G709" s="191"/>
      <c r="H709" s="190"/>
      <c r="I709" s="190"/>
      <c r="J709" s="190" t="str">
        <f>IFERROR(VLOOKUP($D709,'2. Provider Details'!$A:$H,7,FALSE),"Select Supplier")</f>
        <v>Select Supplier</v>
      </c>
      <c r="K709" s="186"/>
      <c r="L709" s="184"/>
      <c r="M709" s="184"/>
      <c r="N709" s="184"/>
      <c r="O709" s="183"/>
      <c r="P709" s="11"/>
    </row>
    <row r="710" spans="1:16" ht="15" hidden="1" customHeight="1" x14ac:dyDescent="0.2">
      <c r="A710" s="184"/>
      <c r="B710" s="184"/>
      <c r="C710" s="188"/>
      <c r="D710" s="185"/>
      <c r="E710" s="189" t="str">
        <f>IFERROR(VLOOKUP($D710,'2. Provider Details'!$A:$H,2,FALSE),"Select Supplier")</f>
        <v>Select Supplier</v>
      </c>
      <c r="F710" s="190"/>
      <c r="G710" s="191"/>
      <c r="H710" s="190"/>
      <c r="I710" s="190"/>
      <c r="J710" s="190" t="str">
        <f>IFERROR(VLOOKUP($D710,'2. Provider Details'!$A:$H,7,FALSE),"Select Supplier")</f>
        <v>Select Supplier</v>
      </c>
      <c r="K710" s="186"/>
      <c r="L710" s="184"/>
      <c r="M710" s="184"/>
      <c r="N710" s="184"/>
      <c r="O710" s="183"/>
      <c r="P710" s="11"/>
    </row>
    <row r="711" spans="1:16" ht="60" hidden="1" customHeight="1" x14ac:dyDescent="0.2">
      <c r="A711" s="87">
        <v>44673</v>
      </c>
      <c r="B711" s="87">
        <v>44676</v>
      </c>
      <c r="C711" s="167">
        <v>2646</v>
      </c>
      <c r="D711" s="85" t="s">
        <v>80</v>
      </c>
      <c r="E711" s="28" t="str">
        <f>IFERROR(VLOOKUP($D711,'2. Provider Details'!$A:$H,2,FALSE),"Select Supplier")</f>
        <v>11 Ferndell Close 
Cannock 
Staffs 
WS11 1HR</v>
      </c>
      <c r="F711" s="31" t="s">
        <v>44</v>
      </c>
      <c r="G711" s="27" t="s">
        <v>322</v>
      </c>
      <c r="H711" s="31"/>
      <c r="I711" s="31"/>
      <c r="J711" s="31" t="str">
        <f>IFERROR(VLOOKUP($D711,'2. Provider Details'!$A:$H,7,FALSE),"Select Supplier")</f>
        <v>Yes</v>
      </c>
      <c r="K711" s="89">
        <v>1</v>
      </c>
      <c r="L711" s="87">
        <v>44676</v>
      </c>
      <c r="M711" s="87">
        <v>44676</v>
      </c>
      <c r="N711" s="87">
        <v>44762</v>
      </c>
      <c r="O711" s="108" t="s">
        <v>12</v>
      </c>
      <c r="P711" s="11"/>
    </row>
    <row r="712" spans="1:16" ht="15" hidden="1" customHeight="1" x14ac:dyDescent="0.2">
      <c r="A712" s="184"/>
      <c r="B712" s="184"/>
      <c r="C712" s="188"/>
      <c r="D712" s="185"/>
      <c r="E712" s="189" t="str">
        <f>IFERROR(VLOOKUP($D712,'2. Provider Details'!$A:$H,2,FALSE),"Select Supplier")</f>
        <v>Select Supplier</v>
      </c>
      <c r="F712" s="190"/>
      <c r="G712" s="191"/>
      <c r="H712" s="190"/>
      <c r="I712" s="190"/>
      <c r="J712" s="190" t="str">
        <f>IFERROR(VLOOKUP($D712,'2. Provider Details'!$A:$H,7,FALSE),"Select Supplier")</f>
        <v>Select Supplier</v>
      </c>
      <c r="K712" s="186"/>
      <c r="L712" s="184"/>
      <c r="M712" s="184"/>
      <c r="N712" s="184"/>
      <c r="O712" s="183"/>
      <c r="P712" s="11"/>
    </row>
    <row r="713" spans="1:16" ht="15" hidden="1" customHeight="1" x14ac:dyDescent="0.2">
      <c r="A713" s="184"/>
      <c r="B713" s="184"/>
      <c r="C713" s="188"/>
      <c r="D713" s="185"/>
      <c r="E713" s="189" t="str">
        <f>IFERROR(VLOOKUP($D713,'2. Provider Details'!$A:$H,2,FALSE),"Select Supplier")</f>
        <v>Select Supplier</v>
      </c>
      <c r="F713" s="190" t="str">
        <f>IFERROR(VLOOKUP($D713,'2. Provider Details'!$A:$H,6,FALSE),"Select Supplier")</f>
        <v>Select Supplier</v>
      </c>
      <c r="G713" s="191" t="e">
        <f>+#REF!</f>
        <v>#REF!</v>
      </c>
      <c r="H713" s="190"/>
      <c r="I713" s="190"/>
      <c r="J713" s="190" t="str">
        <f>IFERROR(VLOOKUP($D713,'2. Provider Details'!$A:$H,7,FALSE),"Select Supplier")</f>
        <v>Select Supplier</v>
      </c>
      <c r="K713" s="186"/>
      <c r="L713" s="184"/>
      <c r="M713" s="184"/>
      <c r="N713" s="184"/>
      <c r="O713" s="183"/>
      <c r="P713" s="11"/>
    </row>
    <row r="714" spans="1:16" ht="15" hidden="1" customHeight="1" x14ac:dyDescent="0.2">
      <c r="A714" s="184"/>
      <c r="B714" s="184"/>
      <c r="C714" s="188"/>
      <c r="D714" s="185"/>
      <c r="E714" s="189" t="str">
        <f>IFERROR(VLOOKUP($D714,'2. Provider Details'!$A:$H,2,FALSE),"Select Supplier")</f>
        <v>Select Supplier</v>
      </c>
      <c r="F714" s="190" t="str">
        <f>IFERROR(VLOOKUP($D714,'2. Provider Details'!$A:$H,6,FALSE),"Select Supplier")</f>
        <v>Select Supplier</v>
      </c>
      <c r="G714" s="191" t="e">
        <f>+#REF!</f>
        <v>#REF!</v>
      </c>
      <c r="H714" s="190"/>
      <c r="I714" s="190"/>
      <c r="J714" s="190" t="str">
        <f>IFERROR(VLOOKUP($D714,'2. Provider Details'!$A:$H,7,FALSE),"Select Supplier")</f>
        <v>Select Supplier</v>
      </c>
      <c r="K714" s="186"/>
      <c r="L714" s="184"/>
      <c r="M714" s="184"/>
      <c r="N714" s="184"/>
      <c r="O714" s="183"/>
      <c r="P714" s="11"/>
    </row>
    <row r="715" spans="1:16" ht="60" hidden="1" customHeight="1" x14ac:dyDescent="0.2">
      <c r="A715" s="87">
        <v>44691</v>
      </c>
      <c r="B715" s="87">
        <v>44692</v>
      </c>
      <c r="C715" s="167">
        <v>11520</v>
      </c>
      <c r="D715" s="85" t="s">
        <v>299</v>
      </c>
      <c r="E715" s="28" t="str">
        <f>IFERROR(VLOOKUP($D715,'2. Provider Details'!$A:$H,2,FALSE),"Select Supplier")</f>
        <v>5 St Paul's Square
Burton on Trent
Staffordshire
DE14 2EF</v>
      </c>
      <c r="F715" s="31" t="str">
        <f>IFERROR(VLOOKUP($D715,'2. Provider Details'!$A:$H,6,FALSE),"Select Supplier")</f>
        <v>N/A</v>
      </c>
      <c r="G715" s="27" t="e">
        <f>+#REF!</f>
        <v>#REF!</v>
      </c>
      <c r="H715" s="31"/>
      <c r="I715" s="31"/>
      <c r="J715" s="31" t="str">
        <f>IFERROR(VLOOKUP($D715,'2. Provider Details'!$A:$H,7,FALSE),"Select Supplier")</f>
        <v>Yes</v>
      </c>
      <c r="K715" s="89">
        <v>1</v>
      </c>
      <c r="L715" s="87">
        <v>44692</v>
      </c>
      <c r="M715" s="87">
        <v>44690</v>
      </c>
      <c r="N715" s="87">
        <v>44762</v>
      </c>
      <c r="O715" s="108" t="s">
        <v>12</v>
      </c>
      <c r="P715" s="11"/>
    </row>
    <row r="716" spans="1:16" ht="60" hidden="1" customHeight="1" x14ac:dyDescent="0.2">
      <c r="A716" s="87">
        <v>44691</v>
      </c>
      <c r="B716" s="87">
        <v>44692</v>
      </c>
      <c r="C716" s="167">
        <v>11520</v>
      </c>
      <c r="D716" s="85" t="s">
        <v>299</v>
      </c>
      <c r="E716" s="28" t="str">
        <f>IFERROR(VLOOKUP($D716,'2. Provider Details'!$A:$H,2,FALSE),"Select Supplier")</f>
        <v>5 St Paul's Square
Burton on Trent
Staffordshire
DE14 2EF</v>
      </c>
      <c r="F716" s="31" t="str">
        <f>IFERROR(VLOOKUP($D716,'2. Provider Details'!$A:$H,6,FALSE),"Select Supplier")</f>
        <v>N/A</v>
      </c>
      <c r="G716" s="27" t="e">
        <f>+#REF!</f>
        <v>#REF!</v>
      </c>
      <c r="H716" s="31"/>
      <c r="I716" s="31"/>
      <c r="J716" s="31" t="str">
        <f>IFERROR(VLOOKUP($D716,'2. Provider Details'!$A:$H,7,FALSE),"Select Supplier")</f>
        <v>Yes</v>
      </c>
      <c r="K716" s="89">
        <v>1</v>
      </c>
      <c r="L716" s="87">
        <v>44692</v>
      </c>
      <c r="M716" s="87">
        <v>44690</v>
      </c>
      <c r="N716" s="87">
        <v>44762</v>
      </c>
      <c r="O716" s="108" t="s">
        <v>12</v>
      </c>
      <c r="P716" s="11"/>
    </row>
    <row r="717" spans="1:16" ht="60" hidden="1" customHeight="1" x14ac:dyDescent="0.2">
      <c r="A717" s="87">
        <v>44693</v>
      </c>
      <c r="B717" s="87">
        <v>44697</v>
      </c>
      <c r="C717" s="167">
        <v>2700</v>
      </c>
      <c r="D717" s="85" t="s">
        <v>299</v>
      </c>
      <c r="E717" s="28" t="str">
        <f>IFERROR(VLOOKUP($D717,'2. Provider Details'!$A:$H,2,FALSE),"Select Supplier")</f>
        <v>5 St Paul's Square
Burton on Trent
Staffordshire
DE14 2EF</v>
      </c>
      <c r="F717" s="31" t="str">
        <f>IFERROR(VLOOKUP($D717,'2. Provider Details'!$A:$H,6,FALSE),"Select Supplier")</f>
        <v>N/A</v>
      </c>
      <c r="G717" s="27" t="s">
        <v>5</v>
      </c>
      <c r="H717" s="31"/>
      <c r="I717" s="31"/>
      <c r="J717" s="31" t="str">
        <f>IFERROR(VLOOKUP($D717,'2. Provider Details'!$A:$H,7,FALSE),"Select Supplier")</f>
        <v>Yes</v>
      </c>
      <c r="K717" s="89">
        <v>1</v>
      </c>
      <c r="L717" s="87">
        <v>44698</v>
      </c>
      <c r="M717" s="87">
        <v>44697</v>
      </c>
      <c r="N717" s="87">
        <v>44762</v>
      </c>
      <c r="O717" s="108" t="s">
        <v>12</v>
      </c>
      <c r="P717" s="11"/>
    </row>
    <row r="718" spans="1:16" ht="15" hidden="1" customHeight="1" x14ac:dyDescent="0.2">
      <c r="A718" s="184"/>
      <c r="B718" s="184"/>
      <c r="C718" s="188"/>
      <c r="D718" s="185"/>
      <c r="E718" s="189" t="str">
        <f>IFERROR(VLOOKUP($D718,'2. Provider Details'!$A:$H,2,FALSE),"Select Supplier")</f>
        <v>Select Supplier</v>
      </c>
      <c r="F718" s="190"/>
      <c r="G718" s="191"/>
      <c r="H718" s="190"/>
      <c r="I718" s="190"/>
      <c r="J718" s="190"/>
      <c r="K718" s="186"/>
      <c r="L718" s="184"/>
      <c r="M718" s="184"/>
      <c r="N718" s="184"/>
      <c r="O718" s="183"/>
      <c r="P718" s="11"/>
    </row>
    <row r="719" spans="1:16" ht="60" hidden="1" customHeight="1" x14ac:dyDescent="0.2">
      <c r="A719" s="87">
        <v>44690</v>
      </c>
      <c r="B719" s="87">
        <v>44691</v>
      </c>
      <c r="C719" s="167">
        <v>1960</v>
      </c>
      <c r="D719" s="85" t="s">
        <v>80</v>
      </c>
      <c r="E719" s="28" t="str">
        <f>IFERROR(VLOOKUP($D719,'2. Provider Details'!$A:$H,2,FALSE),"Select Supplier")</f>
        <v>11 Ferndell Close 
Cannock 
Staffs 
WS11 1HR</v>
      </c>
      <c r="F719" s="31" t="s">
        <v>44</v>
      </c>
      <c r="G719" s="27" t="s">
        <v>5</v>
      </c>
      <c r="H719" s="31"/>
      <c r="I719" s="31"/>
      <c r="J719" s="31"/>
      <c r="K719" s="89">
        <v>1</v>
      </c>
      <c r="L719" s="87">
        <v>44691</v>
      </c>
      <c r="M719" s="87">
        <v>44690</v>
      </c>
      <c r="N719" s="87">
        <v>44762</v>
      </c>
      <c r="O719" s="108" t="s">
        <v>12</v>
      </c>
      <c r="P719" s="11"/>
    </row>
    <row r="720" spans="1:16" ht="15" hidden="1" customHeight="1" x14ac:dyDescent="0.2">
      <c r="A720" s="184"/>
      <c r="B720" s="184"/>
      <c r="C720" s="188"/>
      <c r="D720" s="185"/>
      <c r="E720" s="189" t="str">
        <f>IFERROR(VLOOKUP($D720,'2. Provider Details'!$A:$H,2,FALSE),"Select Supplier")</f>
        <v>Select Supplier</v>
      </c>
      <c r="F720" s="190"/>
      <c r="G720" s="191"/>
      <c r="H720" s="190"/>
      <c r="I720" s="190"/>
      <c r="J720" s="190"/>
      <c r="K720" s="186"/>
      <c r="L720" s="184"/>
      <c r="M720" s="184"/>
      <c r="N720" s="184"/>
      <c r="O720" s="183"/>
      <c r="P720" s="11"/>
    </row>
    <row r="721" spans="1:16" ht="15" hidden="1" customHeight="1" x14ac:dyDescent="0.2">
      <c r="A721" s="184"/>
      <c r="B721" s="184"/>
      <c r="C721" s="188"/>
      <c r="D721" s="185"/>
      <c r="E721" s="189" t="str">
        <f>IFERROR(VLOOKUP($D721,'2. Provider Details'!$A:$H,2,FALSE),"Select Supplier")</f>
        <v>Select Supplier</v>
      </c>
      <c r="F721" s="190"/>
      <c r="G721" s="191"/>
      <c r="H721" s="190"/>
      <c r="I721" s="190"/>
      <c r="J721" s="190"/>
      <c r="K721" s="186"/>
      <c r="L721" s="184"/>
      <c r="M721" s="184"/>
      <c r="N721" s="184"/>
      <c r="O721" s="183"/>
      <c r="P721" s="11"/>
    </row>
    <row r="722" spans="1:16" ht="15" hidden="1" customHeight="1" x14ac:dyDescent="0.2">
      <c r="A722" s="184"/>
      <c r="B722" s="184"/>
      <c r="C722" s="188"/>
      <c r="D722" s="185"/>
      <c r="E722" s="189" t="str">
        <f>IFERROR(VLOOKUP($D722,'2. Provider Details'!$A:$H,2,FALSE),"Select Supplier")</f>
        <v>Select Supplier</v>
      </c>
      <c r="F722" s="190"/>
      <c r="G722" s="191"/>
      <c r="H722" s="190"/>
      <c r="I722" s="190"/>
      <c r="J722" s="190"/>
      <c r="K722" s="186"/>
      <c r="L722" s="184"/>
      <c r="M722" s="184"/>
      <c r="N722" s="184"/>
      <c r="O722" s="183"/>
      <c r="P722" s="11"/>
    </row>
    <row r="723" spans="1:16" ht="15" hidden="1" customHeight="1" x14ac:dyDescent="0.2">
      <c r="A723" s="184"/>
      <c r="B723" s="184"/>
      <c r="C723" s="188"/>
      <c r="D723" s="185"/>
      <c r="E723" s="189" t="str">
        <f>IFERROR(VLOOKUP($D723,'2. Provider Details'!$A:$H,2,FALSE),"Select Supplier")</f>
        <v>Select Supplier</v>
      </c>
      <c r="F723" s="190"/>
      <c r="G723" s="191" t="e">
        <f>+#REF!</f>
        <v>#REF!</v>
      </c>
      <c r="H723" s="190"/>
      <c r="I723" s="190"/>
      <c r="J723" s="190" t="str">
        <f>IFERROR(VLOOKUP($D723,'2. Provider Details'!$A:$H,7,FALSE),"Select Supplier")</f>
        <v>Select Supplier</v>
      </c>
      <c r="K723" s="186"/>
      <c r="L723" s="184"/>
      <c r="M723" s="184"/>
      <c r="N723" s="184"/>
      <c r="O723" s="183"/>
      <c r="P723" s="11"/>
    </row>
    <row r="724" spans="1:16" ht="15" hidden="1" customHeight="1" x14ac:dyDescent="0.2">
      <c r="A724" s="184"/>
      <c r="B724" s="184"/>
      <c r="C724" s="188"/>
      <c r="D724" s="185"/>
      <c r="E724" s="189" t="str">
        <f>IFERROR(VLOOKUP($D724,'2. Provider Details'!$A:$H,2,FALSE),"Select Supplier")</f>
        <v>Select Supplier</v>
      </c>
      <c r="F724" s="190"/>
      <c r="G724" s="191"/>
      <c r="H724" s="190"/>
      <c r="I724" s="190"/>
      <c r="J724" s="190"/>
      <c r="K724" s="186"/>
      <c r="L724" s="184"/>
      <c r="M724" s="184"/>
      <c r="N724" s="184"/>
      <c r="O724" s="183"/>
      <c r="P724" s="11"/>
    </row>
    <row r="725" spans="1:16" ht="15" hidden="1" customHeight="1" x14ac:dyDescent="0.2">
      <c r="A725" s="184"/>
      <c r="B725" s="184"/>
      <c r="C725" s="188"/>
      <c r="D725" s="185"/>
      <c r="E725" s="189" t="str">
        <f>IFERROR(VLOOKUP($D725,'2. Provider Details'!$A:$H,2,FALSE),"Select Supplier")</f>
        <v>Select Supplier</v>
      </c>
      <c r="F725" s="190"/>
      <c r="G725" s="191"/>
      <c r="H725" s="190"/>
      <c r="I725" s="190"/>
      <c r="J725" s="190"/>
      <c r="K725" s="186"/>
      <c r="L725" s="184"/>
      <c r="M725" s="184"/>
      <c r="N725" s="184"/>
      <c r="O725" s="183"/>
      <c r="P725" s="11"/>
    </row>
    <row r="726" spans="1:16" ht="15" hidden="1" customHeight="1" x14ac:dyDescent="0.2">
      <c r="A726" s="184"/>
      <c r="B726" s="184"/>
      <c r="C726" s="188"/>
      <c r="D726" s="185"/>
      <c r="E726" s="189" t="str">
        <f>IFERROR(VLOOKUP($D726,'2. Provider Details'!$A:$H,2,FALSE),"Select Supplier")</f>
        <v>Select Supplier</v>
      </c>
      <c r="F726" s="190"/>
      <c r="G726" s="191"/>
      <c r="H726" s="190"/>
      <c r="I726" s="190"/>
      <c r="J726" s="190"/>
      <c r="K726" s="186"/>
      <c r="L726" s="184"/>
      <c r="M726" s="184"/>
      <c r="N726" s="184"/>
      <c r="O726" s="183"/>
      <c r="P726" s="11"/>
    </row>
    <row r="727" spans="1:16" ht="90" hidden="1" customHeight="1" x14ac:dyDescent="0.2">
      <c r="A727" s="87">
        <v>44704</v>
      </c>
      <c r="B727" s="87">
        <v>44705</v>
      </c>
      <c r="C727" s="167">
        <v>1760</v>
      </c>
      <c r="D727" s="85" t="s">
        <v>90</v>
      </c>
      <c r="E727" s="28" t="str">
        <f>IFERROR(VLOOKUP($D727,'2. Provider Details'!$A:$H,2,FALSE),"Select Supplier")</f>
        <v>Dean Row Court  
Summerfields Village Centre 
Dean Row Road  
Wilmslow 
SK9 2TB</v>
      </c>
      <c r="F727" s="31">
        <f>IFERROR(VLOOKUP($D727,'2. Provider Details'!$A:$H,6,FALSE),"Select Supplier")</f>
        <v>235030744</v>
      </c>
      <c r="G727" s="27" t="s">
        <v>5</v>
      </c>
      <c r="H727" s="31"/>
      <c r="I727" s="31"/>
      <c r="J727" s="31"/>
      <c r="K727" s="89">
        <v>1</v>
      </c>
      <c r="L727" s="87">
        <v>44705</v>
      </c>
      <c r="M727" s="87">
        <v>44704</v>
      </c>
      <c r="N727" s="87">
        <v>44762</v>
      </c>
      <c r="O727" s="108" t="s">
        <v>12</v>
      </c>
      <c r="P727" s="11"/>
    </row>
    <row r="728" spans="1:16" ht="90" hidden="1" customHeight="1" x14ac:dyDescent="0.2">
      <c r="A728" s="87">
        <v>44706</v>
      </c>
      <c r="B728" s="87">
        <v>44720</v>
      </c>
      <c r="C728" s="167">
        <v>3850</v>
      </c>
      <c r="D728" s="85" t="s">
        <v>181</v>
      </c>
      <c r="E728" s="28" t="str">
        <f>IFERROR(VLOOKUP($D728,'2. Provider Details'!$A:$H,2,FALSE),"Select Supplier")</f>
        <v xml:space="preserve">Shooting Butts Centre 
Penkridge Bank Road
Rugeley
WS15 2UB </v>
      </c>
      <c r="F728" s="31">
        <f>IFERROR(VLOOKUP($D728,'2. Provider Details'!$A:$H,6,FALSE),"Select Supplier")</f>
        <v>223605362</v>
      </c>
      <c r="G728" s="27" t="s">
        <v>4</v>
      </c>
      <c r="H728" s="31"/>
      <c r="I728" s="31"/>
      <c r="J728" s="31"/>
      <c r="K728" s="89">
        <v>2</v>
      </c>
      <c r="L728" s="87">
        <v>44706</v>
      </c>
      <c r="M728" s="87">
        <v>44718</v>
      </c>
      <c r="N728" s="87">
        <v>44762</v>
      </c>
      <c r="O728" s="108" t="s">
        <v>12</v>
      </c>
      <c r="P728" s="11"/>
    </row>
    <row r="729" spans="1:16" ht="90" hidden="1" customHeight="1" x14ac:dyDescent="0.2">
      <c r="A729" s="87">
        <v>44704</v>
      </c>
      <c r="B729" s="87">
        <v>44705</v>
      </c>
      <c r="C729" s="167">
        <v>1540</v>
      </c>
      <c r="D729" s="85" t="s">
        <v>90</v>
      </c>
      <c r="E729" s="28" t="str">
        <f>IFERROR(VLOOKUP($D729,'2. Provider Details'!$A:$H,2,FALSE),"Select Supplier")</f>
        <v>Dean Row Court  
Summerfields Village Centre 
Dean Row Road  
Wilmslow 
SK9 2TB</v>
      </c>
      <c r="F729" s="31">
        <f>IFERROR(VLOOKUP($D729,'2. Provider Details'!$A:$H,6,FALSE),"Select Supplier")</f>
        <v>235030744</v>
      </c>
      <c r="G729" s="27" t="s">
        <v>322</v>
      </c>
      <c r="H729" s="31"/>
      <c r="I729" s="31"/>
      <c r="J729" s="31"/>
      <c r="K729" s="89">
        <v>1</v>
      </c>
      <c r="L729" s="87">
        <v>44705</v>
      </c>
      <c r="M729" s="87">
        <v>44704</v>
      </c>
      <c r="N729" s="87">
        <v>44762</v>
      </c>
      <c r="O729" s="108" t="s">
        <v>12</v>
      </c>
      <c r="P729" s="11"/>
    </row>
    <row r="730" spans="1:16" ht="75" hidden="1" customHeight="1" x14ac:dyDescent="0.2">
      <c r="A730" s="87">
        <v>44712</v>
      </c>
      <c r="B730" s="87">
        <v>44713</v>
      </c>
      <c r="C730" s="167">
        <v>1633.5</v>
      </c>
      <c r="D730" s="85" t="s">
        <v>332</v>
      </c>
      <c r="E730" s="28" t="s">
        <v>320</v>
      </c>
      <c r="F730" s="31" t="str">
        <f>IFERROR(VLOOKUP($D730,'2. Provider Details'!$A:$H,6,FALSE),"Select Supplier")</f>
        <v>Select Supplier</v>
      </c>
      <c r="G730" s="27" t="s">
        <v>322</v>
      </c>
      <c r="H730" s="31"/>
      <c r="I730" s="31"/>
      <c r="J730" s="31"/>
      <c r="K730" s="89">
        <v>1</v>
      </c>
      <c r="L730" s="87">
        <v>44712</v>
      </c>
      <c r="M730" s="87">
        <v>44718</v>
      </c>
      <c r="N730" s="87">
        <v>44762</v>
      </c>
      <c r="O730" s="108" t="s">
        <v>12</v>
      </c>
      <c r="P730" s="11"/>
    </row>
    <row r="731" spans="1:16" ht="15" hidden="1" customHeight="1" x14ac:dyDescent="0.2">
      <c r="A731" s="184"/>
      <c r="B731" s="184"/>
      <c r="C731" s="188"/>
      <c r="D731" s="185"/>
      <c r="E731" s="189" t="str">
        <f>IFERROR(VLOOKUP($D731,'2. Provider Details'!$A:$H,2,FALSE),"Select Supplier")</f>
        <v>Select Supplier</v>
      </c>
      <c r="F731" s="190"/>
      <c r="G731" s="191"/>
      <c r="H731" s="190"/>
      <c r="I731" s="190"/>
      <c r="J731" s="190"/>
      <c r="K731" s="186"/>
      <c r="L731" s="184"/>
      <c r="M731" s="184"/>
      <c r="N731" s="184"/>
      <c r="O731" s="183"/>
      <c r="P731" s="11"/>
    </row>
    <row r="732" spans="1:16" ht="15" hidden="1" customHeight="1" x14ac:dyDescent="0.2">
      <c r="A732" s="184"/>
      <c r="B732" s="184"/>
      <c r="C732" s="188"/>
      <c r="D732" s="185"/>
      <c r="E732" s="189" t="str">
        <f>IFERROR(VLOOKUP($D732,'2. Provider Details'!$A:$H,2,FALSE),"Select Supplier")</f>
        <v>Select Supplier</v>
      </c>
      <c r="F732" s="190"/>
      <c r="G732" s="191"/>
      <c r="H732" s="190"/>
      <c r="I732" s="190"/>
      <c r="J732" s="190"/>
      <c r="K732" s="186"/>
      <c r="L732" s="184"/>
      <c r="M732" s="184"/>
      <c r="N732" s="184"/>
      <c r="O732" s="183"/>
      <c r="P732" s="11"/>
    </row>
    <row r="733" spans="1:16" ht="75" hidden="1" customHeight="1" x14ac:dyDescent="0.2">
      <c r="A733" s="87">
        <v>44698</v>
      </c>
      <c r="B733" s="87">
        <v>44700</v>
      </c>
      <c r="C733" s="167">
        <v>2310</v>
      </c>
      <c r="D733" s="85" t="s">
        <v>332</v>
      </c>
      <c r="E733" s="28" t="s">
        <v>320</v>
      </c>
      <c r="F733" s="31" t="str">
        <f>IFERROR(VLOOKUP($D733,'2. Provider Details'!$A:$H,6,FALSE),"Select Supplier")</f>
        <v>Select Supplier</v>
      </c>
      <c r="G733" s="27" t="s">
        <v>44</v>
      </c>
      <c r="H733" s="31"/>
      <c r="I733" s="31"/>
      <c r="J733" s="31"/>
      <c r="K733" s="89" t="s">
        <v>44</v>
      </c>
      <c r="L733" s="87">
        <v>44700</v>
      </c>
      <c r="M733" s="87">
        <v>44718</v>
      </c>
      <c r="N733" s="87">
        <v>44762</v>
      </c>
      <c r="O733" s="108" t="s">
        <v>12</v>
      </c>
      <c r="P733" s="11"/>
    </row>
    <row r="734" spans="1:16" ht="60" hidden="1" customHeight="1" x14ac:dyDescent="0.2">
      <c r="A734" s="87">
        <v>44706</v>
      </c>
      <c r="B734" s="87">
        <v>44712</v>
      </c>
      <c r="C734" s="167">
        <v>2100</v>
      </c>
      <c r="D734" s="85" t="s">
        <v>80</v>
      </c>
      <c r="E734" s="28" t="str">
        <f>IFERROR(VLOOKUP($D734,'2. Provider Details'!$A:$H,2,FALSE),"Select Supplier")</f>
        <v>11 Ferndell Close 
Cannock 
Staffs 
WS11 1HR</v>
      </c>
      <c r="F734" s="31" t="str">
        <f>IFERROR(VLOOKUP($D734,'2. Provider Details'!$A:$H,6,FALSE),"Select Supplier")</f>
        <v>N/A</v>
      </c>
      <c r="G734" s="27" t="s">
        <v>322</v>
      </c>
      <c r="H734" s="31"/>
      <c r="I734" s="31"/>
      <c r="J734" s="31"/>
      <c r="K734" s="89">
        <v>1</v>
      </c>
      <c r="L734" s="87">
        <v>44712</v>
      </c>
      <c r="M734" s="87">
        <v>44718</v>
      </c>
      <c r="N734" s="87">
        <v>44762</v>
      </c>
      <c r="O734" s="108" t="s">
        <v>12</v>
      </c>
      <c r="P734" s="11"/>
    </row>
    <row r="735" spans="1:16" ht="15" hidden="1" customHeight="1" x14ac:dyDescent="0.2">
      <c r="A735" s="171"/>
      <c r="B735" s="171"/>
      <c r="C735" s="175"/>
      <c r="D735" s="172"/>
      <c r="E735" s="176"/>
      <c r="F735" s="177"/>
      <c r="G735" s="178"/>
      <c r="H735" s="177"/>
      <c r="I735" s="177"/>
      <c r="J735" s="177"/>
      <c r="K735" s="173"/>
      <c r="L735" s="171"/>
      <c r="M735" s="171"/>
      <c r="N735" s="171"/>
      <c r="O735" s="170"/>
      <c r="P735" s="11"/>
    </row>
    <row r="736" spans="1:16" ht="15" hidden="1" customHeight="1" x14ac:dyDescent="0.2">
      <c r="A736" s="171"/>
      <c r="B736" s="171"/>
      <c r="C736" s="175"/>
      <c r="D736" s="172"/>
      <c r="E736" s="176"/>
      <c r="F736" s="177"/>
      <c r="G736" s="178"/>
      <c r="H736" s="177"/>
      <c r="I736" s="177"/>
      <c r="J736" s="177"/>
      <c r="K736" s="173"/>
      <c r="L736" s="171"/>
      <c r="M736" s="171"/>
      <c r="N736" s="171"/>
      <c r="O736" s="170"/>
      <c r="P736" s="11"/>
    </row>
    <row r="737" spans="1:16" ht="75" hidden="1" customHeight="1" x14ac:dyDescent="0.2">
      <c r="A737" s="87">
        <v>44713</v>
      </c>
      <c r="B737" s="87">
        <v>44713</v>
      </c>
      <c r="C737" s="167">
        <v>693</v>
      </c>
      <c r="D737" s="85" t="s">
        <v>332</v>
      </c>
      <c r="E737" s="28" t="s">
        <v>320</v>
      </c>
      <c r="F737" s="31" t="str">
        <f>IFERROR(VLOOKUP($D737,'2. Provider Details'!$A:$H,6,FALSE),"Select Supplier")</f>
        <v>Select Supplier</v>
      </c>
      <c r="G737" s="27" t="s">
        <v>5</v>
      </c>
      <c r="H737" s="31"/>
      <c r="I737" s="31"/>
      <c r="J737" s="31"/>
      <c r="K737" s="89">
        <v>1</v>
      </c>
      <c r="L737" s="87">
        <v>44713</v>
      </c>
      <c r="M737" s="87">
        <v>44718</v>
      </c>
      <c r="N737" s="87">
        <v>44762</v>
      </c>
      <c r="O737" s="108" t="s">
        <v>12</v>
      </c>
      <c r="P737" s="11"/>
    </row>
    <row r="738" spans="1:16" ht="45" hidden="1" customHeight="1" x14ac:dyDescent="0.2">
      <c r="A738" s="87">
        <v>44713</v>
      </c>
      <c r="B738" s="87">
        <v>44718</v>
      </c>
      <c r="C738" s="167">
        <v>1330</v>
      </c>
      <c r="D738" s="85" t="s">
        <v>186</v>
      </c>
      <c r="E738" s="28"/>
      <c r="F738" s="31" t="str">
        <f>IFERROR(VLOOKUP($D738,'2. Provider Details'!$A:$H,6,FALSE),"Select Supplier")</f>
        <v>N/A</v>
      </c>
      <c r="G738" s="27" t="s">
        <v>5</v>
      </c>
      <c r="H738" s="31"/>
      <c r="I738" s="31"/>
      <c r="J738" s="31"/>
      <c r="K738" s="89">
        <v>2</v>
      </c>
      <c r="L738" s="87">
        <v>44713</v>
      </c>
      <c r="M738" s="87">
        <v>44718</v>
      </c>
      <c r="N738" s="87">
        <v>44762</v>
      </c>
      <c r="O738" s="108" t="s">
        <v>12</v>
      </c>
      <c r="P738" s="11"/>
    </row>
    <row r="739" spans="1:16" ht="60" hidden="1" customHeight="1" x14ac:dyDescent="0.2">
      <c r="A739" s="171"/>
      <c r="B739" s="171"/>
      <c r="C739" s="175"/>
      <c r="D739" s="172"/>
      <c r="E739" s="176"/>
      <c r="F739" s="177"/>
      <c r="G739" s="178"/>
      <c r="H739" s="177"/>
      <c r="I739" s="177"/>
      <c r="J739" s="177"/>
      <c r="K739" s="173"/>
      <c r="L739" s="171"/>
      <c r="M739" s="171"/>
      <c r="N739" s="171"/>
      <c r="O739" s="170"/>
      <c r="P739" s="11"/>
    </row>
    <row r="740" spans="1:16" ht="60" hidden="1" customHeight="1" x14ac:dyDescent="0.2">
      <c r="A740" s="171"/>
      <c r="B740" s="171"/>
      <c r="C740" s="175"/>
      <c r="D740" s="172"/>
      <c r="E740" s="176"/>
      <c r="F740" s="177"/>
      <c r="G740" s="178"/>
      <c r="H740" s="177"/>
      <c r="I740" s="177"/>
      <c r="J740" s="177"/>
      <c r="K740" s="173"/>
      <c r="L740" s="171"/>
      <c r="M740" s="171"/>
      <c r="N740" s="171"/>
      <c r="O740" s="170"/>
      <c r="P740" s="11"/>
    </row>
    <row r="741" spans="1:16" ht="75" hidden="1" customHeight="1" x14ac:dyDescent="0.2">
      <c r="A741" s="87">
        <v>44727</v>
      </c>
      <c r="B741" s="87">
        <v>44727</v>
      </c>
      <c r="C741" s="167">
        <v>3564</v>
      </c>
      <c r="D741" s="85" t="s">
        <v>332</v>
      </c>
      <c r="E741" s="28" t="s">
        <v>320</v>
      </c>
      <c r="F741" s="31" t="str">
        <f>IFERROR(VLOOKUP($D741,'2. Provider Details'!$A:$H,6,FALSE),"Select Supplier")</f>
        <v>Select Supplier</v>
      </c>
      <c r="G741" s="27" t="s">
        <v>322</v>
      </c>
      <c r="H741" s="31"/>
      <c r="I741" s="31"/>
      <c r="J741" s="31"/>
      <c r="K741" s="89">
        <v>2</v>
      </c>
      <c r="L741" s="87">
        <v>44728</v>
      </c>
      <c r="M741" s="87">
        <v>44809</v>
      </c>
      <c r="N741" s="87">
        <v>45107</v>
      </c>
      <c r="O741" s="108" t="s">
        <v>12</v>
      </c>
      <c r="P741" s="11"/>
    </row>
    <row r="742" spans="1:16" ht="45" hidden="1" customHeight="1" x14ac:dyDescent="0.2">
      <c r="A742" s="87">
        <v>44727</v>
      </c>
      <c r="B742" s="87">
        <v>44728</v>
      </c>
      <c r="C742" s="167">
        <v>890</v>
      </c>
      <c r="D742" s="85" t="s">
        <v>186</v>
      </c>
      <c r="E742" s="28"/>
      <c r="F742" s="31" t="str">
        <f>IFERROR(VLOOKUP($D742,'2. Provider Details'!$A:$H,6,FALSE),"Select Supplier")</f>
        <v>N/A</v>
      </c>
      <c r="G742" s="27" t="s">
        <v>5</v>
      </c>
      <c r="H742" s="31"/>
      <c r="I742" s="31"/>
      <c r="J742" s="31" t="str">
        <f>IFERROR(VLOOKUP($D742,'2. Provider Details'!$A:$H,7,FALSE),"Select Supplier")</f>
        <v>Yes</v>
      </c>
      <c r="K742" s="89">
        <v>4</v>
      </c>
      <c r="L742" s="87">
        <v>44729</v>
      </c>
      <c r="M742" s="87">
        <v>44732</v>
      </c>
      <c r="N742" s="87">
        <v>44762</v>
      </c>
      <c r="O742" s="108" t="s">
        <v>12</v>
      </c>
      <c r="P742" s="11"/>
    </row>
    <row r="743" spans="1:16" ht="15" hidden="1" customHeight="1" x14ac:dyDescent="0.2">
      <c r="A743" s="171"/>
      <c r="B743" s="171"/>
      <c r="C743" s="175"/>
      <c r="D743" s="172"/>
      <c r="E743" s="176" t="str">
        <f>IFERROR(VLOOKUP($D743,'2. Provider Details'!$A:$H,2,FALSE),"Select Supplier")</f>
        <v>Select Supplier</v>
      </c>
      <c r="F743" s="177"/>
      <c r="G743" s="178" t="e">
        <f>+#REF!</f>
        <v>#REF!</v>
      </c>
      <c r="H743" s="177"/>
      <c r="I743" s="177"/>
      <c r="J743" s="177" t="str">
        <f>IFERROR(VLOOKUP($D743,'2. Provider Details'!$A:$H,7,FALSE),"Select Supplier")</f>
        <v>Select Supplier</v>
      </c>
      <c r="K743" s="173"/>
      <c r="L743" s="171"/>
      <c r="M743" s="171"/>
      <c r="N743" s="171"/>
      <c r="O743" s="170"/>
      <c r="P743" s="11"/>
    </row>
    <row r="744" spans="1:16" ht="90" hidden="1" customHeight="1" x14ac:dyDescent="0.2">
      <c r="A744" s="87">
        <v>44736</v>
      </c>
      <c r="B744" s="87">
        <v>44736</v>
      </c>
      <c r="C744" s="167">
        <v>2420</v>
      </c>
      <c r="D744" s="85" t="s">
        <v>90</v>
      </c>
      <c r="E744" s="28" t="str">
        <f>IFERROR(VLOOKUP($D744,'2. Provider Details'!$A:$H,2,FALSE),"Select Supplier")</f>
        <v>Dean Row Court  
Summerfields Village Centre 
Dean Row Road  
Wilmslow 
SK9 2TB</v>
      </c>
      <c r="F744" s="31">
        <f>IFERROR(VLOOKUP($D744,'2. Provider Details'!$A:$H,6,FALSE),"Select Supplier")</f>
        <v>235030744</v>
      </c>
      <c r="G744" s="27" t="s">
        <v>5</v>
      </c>
      <c r="H744" s="31"/>
      <c r="I744" s="31"/>
      <c r="J744" s="31" t="str">
        <f>IFERROR(VLOOKUP($D744,'2. Provider Details'!$A:$H,7,FALSE),"Select Supplier")</f>
        <v>Yes</v>
      </c>
      <c r="K744" s="89">
        <v>1</v>
      </c>
      <c r="L744" s="87">
        <v>44736</v>
      </c>
      <c r="M744" s="87">
        <v>44739</v>
      </c>
      <c r="N744" s="87">
        <v>44855</v>
      </c>
      <c r="O744" s="108" t="s">
        <v>12</v>
      </c>
      <c r="P744" s="11"/>
    </row>
    <row r="745" spans="1:16" ht="90" hidden="1" customHeight="1" x14ac:dyDescent="0.2">
      <c r="A745" s="87">
        <v>44736</v>
      </c>
      <c r="B745" s="87">
        <v>44736</v>
      </c>
      <c r="C745" s="167">
        <v>3630</v>
      </c>
      <c r="D745" s="85" t="s">
        <v>90</v>
      </c>
      <c r="E745" s="28" t="str">
        <f>IFERROR(VLOOKUP($D745,'2. Provider Details'!$A:$H,2,FALSE),"Select Supplier")</f>
        <v>Dean Row Court  
Summerfields Village Centre 
Dean Row Road  
Wilmslow 
SK9 2TB</v>
      </c>
      <c r="F745" s="31">
        <f>IFERROR(VLOOKUP($D745,'2. Provider Details'!$A:$H,6,FALSE),"Select Supplier")</f>
        <v>235030744</v>
      </c>
      <c r="G745" s="27" t="s">
        <v>5</v>
      </c>
      <c r="H745" s="31"/>
      <c r="I745" s="31"/>
      <c r="J745" s="31" t="str">
        <f>IFERROR(VLOOKUP($D745,'2. Provider Details'!$A:$H,7,FALSE),"Select Supplier")</f>
        <v>Yes</v>
      </c>
      <c r="K745" s="89">
        <v>1</v>
      </c>
      <c r="L745" s="87">
        <v>44736</v>
      </c>
      <c r="M745" s="87">
        <v>44739</v>
      </c>
      <c r="N745" s="87">
        <v>44855</v>
      </c>
      <c r="O745" s="108" t="s">
        <v>12</v>
      </c>
      <c r="P745" s="11"/>
    </row>
    <row r="746" spans="1:16" ht="60" hidden="1" customHeight="1" x14ac:dyDescent="0.2">
      <c r="A746" s="87">
        <v>44729</v>
      </c>
      <c r="B746" s="87">
        <v>44729</v>
      </c>
      <c r="C746" s="167">
        <v>882</v>
      </c>
      <c r="D746" s="85" t="s">
        <v>80</v>
      </c>
      <c r="E746" s="28" t="str">
        <f>IFERROR(VLOOKUP($D746,'2. Provider Details'!$A:$H,2,FALSE),"Select Supplier")</f>
        <v>11 Ferndell Close 
Cannock 
Staffs 
WS11 1HR</v>
      </c>
      <c r="F746" s="31" t="str">
        <f>IFERROR(VLOOKUP($D746,'2. Provider Details'!$A:$H,6,FALSE),"Select Supplier")</f>
        <v>N/A</v>
      </c>
      <c r="G746" s="27" t="s">
        <v>322</v>
      </c>
      <c r="H746" s="31"/>
      <c r="I746" s="31"/>
      <c r="J746" s="31" t="str">
        <f>IFERROR(VLOOKUP($D746,'2. Provider Details'!$A:$H,7,FALSE),"Select Supplier")</f>
        <v>Yes</v>
      </c>
      <c r="K746" s="89">
        <v>3</v>
      </c>
      <c r="L746" s="87">
        <v>44732</v>
      </c>
      <c r="M746" s="87">
        <v>44732</v>
      </c>
      <c r="N746" s="87">
        <v>44762</v>
      </c>
      <c r="O746" s="108" t="s">
        <v>12</v>
      </c>
      <c r="P746" s="11"/>
    </row>
    <row r="747" spans="1:16" ht="126" hidden="1" customHeight="1" x14ac:dyDescent="0.2">
      <c r="A747" s="87">
        <v>44729</v>
      </c>
      <c r="B747" s="87">
        <v>44732</v>
      </c>
      <c r="C747" s="167">
        <v>2640</v>
      </c>
      <c r="D747" s="85" t="s">
        <v>90</v>
      </c>
      <c r="E747" s="28" t="str">
        <f>IFERROR(VLOOKUP($D747,'2. Provider Details'!$A:$H,2,FALSE),"Select Supplier")</f>
        <v>Dean Row Court  
Summerfields Village Centre 
Dean Row Road  
Wilmslow 
SK9 2TB</v>
      </c>
      <c r="F747" s="31">
        <f>IFERROR(VLOOKUP($D747,'2. Provider Details'!$A:$H,6,FALSE),"Select Supplier")</f>
        <v>235030744</v>
      </c>
      <c r="G747" s="27" t="s">
        <v>322</v>
      </c>
      <c r="H747" s="31"/>
      <c r="I747" s="31"/>
      <c r="J747" s="31" t="str">
        <f>IFERROR(VLOOKUP($D747,'2. Provider Details'!$A:$H,7,FALSE),"Select Supplier")</f>
        <v>Yes</v>
      </c>
      <c r="K747" s="89">
        <v>2</v>
      </c>
      <c r="L747" s="87">
        <v>44732</v>
      </c>
      <c r="M747" s="87">
        <v>44732</v>
      </c>
      <c r="N747" s="87">
        <v>44855</v>
      </c>
      <c r="O747" s="108" t="s">
        <v>12</v>
      </c>
      <c r="P747" s="11"/>
    </row>
    <row r="748" spans="1:16" ht="90" hidden="1" customHeight="1" x14ac:dyDescent="0.2">
      <c r="A748" s="87">
        <v>44736</v>
      </c>
      <c r="B748" s="87">
        <v>44736</v>
      </c>
      <c r="C748" s="167">
        <v>2420</v>
      </c>
      <c r="D748" s="85" t="s">
        <v>90</v>
      </c>
      <c r="E748" s="28" t="str">
        <f>IFERROR(VLOOKUP($D748,'2. Provider Details'!$A:$H,2,FALSE),"Select Supplier")</f>
        <v>Dean Row Court  
Summerfields Village Centre 
Dean Row Road  
Wilmslow 
SK9 2TB</v>
      </c>
      <c r="F748" s="31">
        <f>IFERROR(VLOOKUP($D748,'2. Provider Details'!$A:$H,6,FALSE),"Select Supplier")</f>
        <v>235030744</v>
      </c>
      <c r="G748" s="27" t="s">
        <v>5</v>
      </c>
      <c r="H748" s="31"/>
      <c r="I748" s="31"/>
      <c r="J748" s="31" t="str">
        <f>IFERROR(VLOOKUP($D748,'2. Provider Details'!$A:$H,7,FALSE),"Select Supplier")</f>
        <v>Yes</v>
      </c>
      <c r="K748" s="89">
        <v>1</v>
      </c>
      <c r="L748" s="87">
        <v>44736</v>
      </c>
      <c r="M748" s="87">
        <v>44739</v>
      </c>
      <c r="N748" s="87">
        <v>44855</v>
      </c>
      <c r="O748" s="108" t="s">
        <v>12</v>
      </c>
      <c r="P748" s="11"/>
    </row>
    <row r="749" spans="1:16" ht="90" hidden="1" customHeight="1" x14ac:dyDescent="0.2">
      <c r="A749" s="87">
        <v>44742</v>
      </c>
      <c r="B749" s="87">
        <v>44742</v>
      </c>
      <c r="C749" s="167">
        <v>2200</v>
      </c>
      <c r="D749" s="85" t="s">
        <v>90</v>
      </c>
      <c r="E749" s="28" t="str">
        <f>IFERROR(VLOOKUP($D749,'2. Provider Details'!$A:$H,2,FALSE),"Select Supplier")</f>
        <v>Dean Row Court  
Summerfields Village Centre 
Dean Row Road  
Wilmslow 
SK9 2TB</v>
      </c>
      <c r="F749" s="31">
        <f>IFERROR(VLOOKUP($D749,'2. Provider Details'!$A:$H,6,FALSE),"Select Supplier")</f>
        <v>235030744</v>
      </c>
      <c r="G749" s="27" t="e">
        <f>+#REF!</f>
        <v>#REF!</v>
      </c>
      <c r="H749" s="31"/>
      <c r="I749" s="31"/>
      <c r="J749" s="31" t="str">
        <f>IFERROR(VLOOKUP($D749,'2. Provider Details'!$A:$H,7,FALSE),"Select Supplier")</f>
        <v>Yes</v>
      </c>
      <c r="K749" s="89">
        <v>1</v>
      </c>
      <c r="L749" s="87">
        <v>44742</v>
      </c>
      <c r="M749" s="87">
        <v>44746</v>
      </c>
      <c r="N749" s="87">
        <v>44855</v>
      </c>
      <c r="O749" s="108" t="s">
        <v>12</v>
      </c>
      <c r="P749" s="11"/>
    </row>
    <row r="750" spans="1:16" ht="60" hidden="1" customHeight="1" x14ac:dyDescent="0.2">
      <c r="A750" s="87">
        <v>44742</v>
      </c>
      <c r="B750" s="87">
        <v>44743</v>
      </c>
      <c r="C750" s="167">
        <v>3442.5</v>
      </c>
      <c r="D750" s="85" t="s">
        <v>80</v>
      </c>
      <c r="E750" s="28" t="str">
        <f>IFERROR(VLOOKUP($D750,'2. Provider Details'!$A:$H,2,FALSE),"Select Supplier")</f>
        <v>11 Ferndell Close 
Cannock 
Staffs 
WS11 1HR</v>
      </c>
      <c r="F750" s="31" t="str">
        <f>IFERROR(VLOOKUP($D750,'2. Provider Details'!$A:$H,6,FALSE),"Select Supplier")</f>
        <v>N/A</v>
      </c>
      <c r="G750" s="27" t="e">
        <f>+#REF!</f>
        <v>#REF!</v>
      </c>
      <c r="H750" s="31"/>
      <c r="I750" s="31"/>
      <c r="J750" s="31" t="str">
        <f>IFERROR(VLOOKUP($D750,'2. Provider Details'!$A:$H,7,FALSE),"Select Supplier")</f>
        <v>Yes</v>
      </c>
      <c r="K750" s="89">
        <v>3</v>
      </c>
      <c r="L750" s="87">
        <v>44743</v>
      </c>
      <c r="M750" s="87">
        <v>44746</v>
      </c>
      <c r="N750" s="87">
        <v>44911</v>
      </c>
      <c r="O750" s="108" t="s">
        <v>12</v>
      </c>
      <c r="P750" s="11"/>
    </row>
    <row r="751" spans="1:16" ht="15" hidden="1" customHeight="1" x14ac:dyDescent="0.2">
      <c r="A751" s="171"/>
      <c r="B751" s="171"/>
      <c r="C751" s="175"/>
      <c r="D751" s="172"/>
      <c r="E751" s="176" t="str">
        <f>IFERROR(VLOOKUP($D751,'2. Provider Details'!$A:$H,2,FALSE),"Select Supplier")</f>
        <v>Select Supplier</v>
      </c>
      <c r="F751" s="177" t="str">
        <f>IFERROR(VLOOKUP($D751,'2. Provider Details'!$A:$H,6,FALSE),"Select Supplier")</f>
        <v>Select Supplier</v>
      </c>
      <c r="G751" s="178" t="e">
        <f>+#REF!</f>
        <v>#REF!</v>
      </c>
      <c r="H751" s="177"/>
      <c r="I751" s="177"/>
      <c r="J751" s="177" t="str">
        <f>IFERROR(VLOOKUP($D751,'2. Provider Details'!$A:$H,7,FALSE),"Select Supplier")</f>
        <v>Select Supplier</v>
      </c>
      <c r="K751" s="173"/>
      <c r="L751" s="171"/>
      <c r="M751" s="171"/>
      <c r="N751" s="171"/>
      <c r="O751" s="170"/>
      <c r="P751" s="11"/>
    </row>
    <row r="752" spans="1:16" ht="90" hidden="1" customHeight="1" x14ac:dyDescent="0.2">
      <c r="A752" s="87">
        <v>44743</v>
      </c>
      <c r="B752" s="87">
        <v>44743</v>
      </c>
      <c r="C752" s="167">
        <v>1980</v>
      </c>
      <c r="D752" s="85" t="s">
        <v>90</v>
      </c>
      <c r="E752" s="28" t="str">
        <f>IFERROR(VLOOKUP($D752,'2. Provider Details'!$A:$H,2,FALSE),"Select Supplier")</f>
        <v>Dean Row Court  
Summerfields Village Centre 
Dean Row Road  
Wilmslow 
SK9 2TB</v>
      </c>
      <c r="F752" s="31">
        <f>IFERROR(VLOOKUP($D752,'2. Provider Details'!$A:$H,6,FALSE),"Select Supplier")</f>
        <v>235030744</v>
      </c>
      <c r="G752" s="27" t="e">
        <f>+#REF!</f>
        <v>#REF!</v>
      </c>
      <c r="H752" s="31"/>
      <c r="I752" s="31"/>
      <c r="J752" s="31" t="str">
        <f>IFERROR(VLOOKUP($D752,'2. Provider Details'!$A:$H,7,FALSE),"Select Supplier")</f>
        <v>Yes</v>
      </c>
      <c r="K752" s="89">
        <v>1</v>
      </c>
      <c r="L752" s="87">
        <v>44743</v>
      </c>
      <c r="M752" s="87">
        <v>44753</v>
      </c>
      <c r="N752" s="87">
        <v>44855</v>
      </c>
      <c r="O752" s="108" t="s">
        <v>12</v>
      </c>
      <c r="P752" s="11"/>
    </row>
    <row r="753" spans="1:16" ht="60" hidden="1" customHeight="1" x14ac:dyDescent="0.2">
      <c r="A753" s="87">
        <v>44755</v>
      </c>
      <c r="B753" s="87">
        <v>44777</v>
      </c>
      <c r="C753" s="167">
        <v>3990</v>
      </c>
      <c r="D753" s="85" t="s">
        <v>186</v>
      </c>
      <c r="E753" s="28" t="str">
        <f>IFERROR(VLOOKUP($D753,'2. Provider Details'!$A:$H,2,FALSE),"Select Supplier")</f>
        <v>99 Trent Valley Road
Lichfield
WS13 6EZ</v>
      </c>
      <c r="F753" s="31" t="str">
        <f>IFERROR(VLOOKUP($D753,'2. Provider Details'!$A:$H,6,FALSE),"Select Supplier")</f>
        <v>N/A</v>
      </c>
      <c r="G753" s="27" t="e">
        <f>+#REF!</f>
        <v>#REF!</v>
      </c>
      <c r="H753" s="31"/>
      <c r="I753" s="31"/>
      <c r="J753" s="31" t="str">
        <f>IFERROR(VLOOKUP($D753,'2. Provider Details'!$A:$H,7,FALSE),"Select Supplier")</f>
        <v>Yes</v>
      </c>
      <c r="K753" s="89">
        <v>3</v>
      </c>
      <c r="L753" s="87">
        <v>44777</v>
      </c>
      <c r="M753" s="87">
        <v>44809</v>
      </c>
      <c r="N753" s="87">
        <v>44911</v>
      </c>
      <c r="O753" s="108" t="s">
        <v>12</v>
      </c>
      <c r="P753" s="11"/>
    </row>
    <row r="754" spans="1:16" ht="105" hidden="1" customHeight="1" x14ac:dyDescent="0.2">
      <c r="A754" s="87">
        <v>44760</v>
      </c>
      <c r="B754" s="87"/>
      <c r="C754" s="167">
        <v>6600</v>
      </c>
      <c r="D754" s="85" t="s">
        <v>329</v>
      </c>
      <c r="E754" s="28" t="str">
        <f>IFERROR(VLOOKUP($D754,'2. Provider Details'!$A:$H,2,FALSE),"Select Supplier")</f>
        <v>AU-SUMS
Midlands Psychology
92 Cambridge Street
Stafford
ST16 3PG</v>
      </c>
      <c r="F754" s="31">
        <f>IFERROR(VLOOKUP($D754,'2. Provider Details'!$A:$H,6,FALSE),"Select Supplier")</f>
        <v>0</v>
      </c>
      <c r="G754" s="27" t="e">
        <f>+#REF!</f>
        <v>#REF!</v>
      </c>
      <c r="H754" s="31"/>
      <c r="I754" s="31"/>
      <c r="J754" s="31" t="s">
        <v>12</v>
      </c>
      <c r="K754" s="89"/>
      <c r="L754" s="87">
        <v>44760</v>
      </c>
      <c r="M754" s="87">
        <v>44767</v>
      </c>
      <c r="N754" s="87">
        <v>44806</v>
      </c>
      <c r="O754" s="86"/>
      <c r="P754" s="11"/>
    </row>
    <row r="755" spans="1:16" ht="60" hidden="1" customHeight="1" x14ac:dyDescent="0.2">
      <c r="A755" s="87">
        <v>44761</v>
      </c>
      <c r="B755" s="87">
        <v>44781</v>
      </c>
      <c r="C755" s="167">
        <v>22344</v>
      </c>
      <c r="D755" s="85" t="s">
        <v>186</v>
      </c>
      <c r="E755" s="28" t="str">
        <f>IFERROR(VLOOKUP($D755,'2. Provider Details'!$A:$H,2,FALSE),"Select Supplier")</f>
        <v>99 Trent Valley Road
Lichfield
WS13 6EZ</v>
      </c>
      <c r="F755" s="31" t="str">
        <f>IFERROR(VLOOKUP($D755,'2. Provider Details'!$A:$H,6,FALSE),"Select Supplier")</f>
        <v>N/A</v>
      </c>
      <c r="G755" s="27" t="s">
        <v>5</v>
      </c>
      <c r="H755" s="31"/>
      <c r="I755" s="31"/>
      <c r="J755" s="31" t="str">
        <f>IFERROR(VLOOKUP($D755,'2. Provider Details'!$A:$H,7,FALSE),"Select Supplier")</f>
        <v>Yes</v>
      </c>
      <c r="K755" s="89">
        <v>3</v>
      </c>
      <c r="L755" s="87">
        <v>44781</v>
      </c>
      <c r="M755" s="87">
        <v>44809</v>
      </c>
      <c r="N755" s="87">
        <v>45132</v>
      </c>
      <c r="O755" s="108" t="s">
        <v>12</v>
      </c>
      <c r="P755" s="11"/>
    </row>
    <row r="756" spans="1:16" ht="90" hidden="1" customHeight="1" x14ac:dyDescent="0.2">
      <c r="A756" s="87">
        <v>44769</v>
      </c>
      <c r="B756" s="87">
        <v>44771</v>
      </c>
      <c r="C756" s="167">
        <v>3080</v>
      </c>
      <c r="D756" s="85" t="s">
        <v>90</v>
      </c>
      <c r="E756" s="28" t="str">
        <f>IFERROR(VLOOKUP($D756,'2. Provider Details'!$A:$H,2,FALSE),"Select Supplier")</f>
        <v>Dean Row Court  
Summerfields Village Centre 
Dean Row Road  
Wilmslow 
SK9 2TB</v>
      </c>
      <c r="F756" s="31">
        <f>IFERROR(VLOOKUP($D756,'2. Provider Details'!$A:$H,6,FALSE),"Select Supplier")</f>
        <v>235030744</v>
      </c>
      <c r="G756" s="27" t="s">
        <v>322</v>
      </c>
      <c r="H756" s="31"/>
      <c r="I756" s="31"/>
      <c r="J756" s="31" t="str">
        <f>IFERROR(VLOOKUP($D756,'2. Provider Details'!$A:$H,7,FALSE),"Select Supplier")</f>
        <v>Yes</v>
      </c>
      <c r="K756" s="89">
        <v>3</v>
      </c>
      <c r="L756" s="87">
        <v>44771</v>
      </c>
      <c r="M756" s="87">
        <v>44809</v>
      </c>
      <c r="N756" s="87">
        <v>44911</v>
      </c>
      <c r="O756" s="108" t="s">
        <v>12</v>
      </c>
      <c r="P756" s="11"/>
    </row>
    <row r="757" spans="1:16" ht="15" hidden="1" customHeight="1" x14ac:dyDescent="0.2">
      <c r="A757" s="171"/>
      <c r="B757" s="171"/>
      <c r="C757" s="175"/>
      <c r="D757" s="172"/>
      <c r="E757" s="176"/>
      <c r="F757" s="177"/>
      <c r="G757" s="178"/>
      <c r="H757" s="177"/>
      <c r="I757" s="177"/>
      <c r="J757" s="177"/>
      <c r="K757" s="173"/>
      <c r="L757" s="171"/>
      <c r="M757" s="171"/>
      <c r="N757" s="171"/>
      <c r="O757" s="170"/>
      <c r="P757" s="11"/>
    </row>
    <row r="758" spans="1:16" ht="90" hidden="1" customHeight="1" x14ac:dyDescent="0.2">
      <c r="A758" s="87">
        <v>44774</v>
      </c>
      <c r="B758" s="87">
        <v>44775</v>
      </c>
      <c r="C758" s="167">
        <v>3080</v>
      </c>
      <c r="D758" s="85" t="s">
        <v>90</v>
      </c>
      <c r="E758" s="28" t="str">
        <f>IFERROR(VLOOKUP($D758,'2. Provider Details'!$A:$H,2,FALSE),"Select Supplier")</f>
        <v>Dean Row Court  
Summerfields Village Centre 
Dean Row Road  
Wilmslow 
SK9 2TB</v>
      </c>
      <c r="F758" s="31">
        <f>IFERROR(VLOOKUP($D758,'2. Provider Details'!$A:$H,6,FALSE),"Select Supplier")</f>
        <v>235030744</v>
      </c>
      <c r="G758" s="27" t="s">
        <v>178</v>
      </c>
      <c r="H758" s="31"/>
      <c r="I758" s="31"/>
      <c r="J758" s="31"/>
      <c r="K758" s="89">
        <v>1</v>
      </c>
      <c r="L758" s="87">
        <v>44776</v>
      </c>
      <c r="M758" s="87">
        <v>44809</v>
      </c>
      <c r="N758" s="87">
        <v>44911</v>
      </c>
      <c r="O758" s="108" t="s">
        <v>12</v>
      </c>
      <c r="P758" s="11"/>
    </row>
    <row r="759" spans="1:16" ht="75" hidden="1" customHeight="1" x14ac:dyDescent="0.2">
      <c r="A759" s="87">
        <v>44769</v>
      </c>
      <c r="B759" s="87">
        <v>44771</v>
      </c>
      <c r="C759" s="167">
        <v>6930</v>
      </c>
      <c r="D759" s="85" t="s">
        <v>332</v>
      </c>
      <c r="E759" s="28" t="s">
        <v>320</v>
      </c>
      <c r="F759" s="31" t="str">
        <f>IFERROR(VLOOKUP($D759,'2. Provider Details'!$A:$H,6,FALSE),"Select Supplier")</f>
        <v>Select Supplier</v>
      </c>
      <c r="G759" s="27" t="s">
        <v>322</v>
      </c>
      <c r="H759" s="31"/>
      <c r="I759" s="31"/>
      <c r="J759" s="31"/>
      <c r="K759" s="89">
        <v>1</v>
      </c>
      <c r="L759" s="87">
        <v>44771</v>
      </c>
      <c r="M759" s="87">
        <v>44809</v>
      </c>
      <c r="N759" s="87">
        <v>44911</v>
      </c>
      <c r="O759" s="108" t="s">
        <v>12</v>
      </c>
      <c r="P759" s="11"/>
    </row>
    <row r="760" spans="1:16" ht="90" hidden="1" customHeight="1" x14ac:dyDescent="0.2">
      <c r="A760" s="87">
        <v>44776</v>
      </c>
      <c r="B760" s="87">
        <v>44778</v>
      </c>
      <c r="C760" s="167"/>
      <c r="D760" s="85" t="s">
        <v>90</v>
      </c>
      <c r="E760" s="28" t="str">
        <f>IFERROR(VLOOKUP($D760,'2. Provider Details'!$A:$H,2,FALSE),"Select Supplier")</f>
        <v>Dean Row Court  
Summerfields Village Centre 
Dean Row Road  
Wilmslow 
SK9 2TB</v>
      </c>
      <c r="F760" s="31">
        <f>IFERROR(VLOOKUP($D760,'2. Provider Details'!$A:$H,6,FALSE),"Select Supplier")</f>
        <v>235030744</v>
      </c>
      <c r="G760" s="27" t="s">
        <v>5</v>
      </c>
      <c r="H760" s="31"/>
      <c r="I760" s="31"/>
      <c r="J760" s="31"/>
      <c r="K760" s="89">
        <v>1</v>
      </c>
      <c r="L760" s="87">
        <v>44778</v>
      </c>
      <c r="M760" s="87">
        <v>44809</v>
      </c>
      <c r="N760" s="87">
        <v>44911</v>
      </c>
      <c r="O760" s="108" t="s">
        <v>12</v>
      </c>
      <c r="P760" s="11"/>
    </row>
    <row r="761" spans="1:16" ht="117.6" hidden="1" customHeight="1" x14ac:dyDescent="0.2">
      <c r="A761" s="87">
        <v>44774</v>
      </c>
      <c r="B761" s="87">
        <v>44782</v>
      </c>
      <c r="C761" s="167">
        <v>2744</v>
      </c>
      <c r="D761" s="85" t="s">
        <v>80</v>
      </c>
      <c r="E761" s="28" t="str">
        <f>IFERROR(VLOOKUP($D761,'2. Provider Details'!$A:$H,2,FALSE),"Select Supplier")</f>
        <v>11 Ferndell Close 
Cannock 
Staffs 
WS11 1HR</v>
      </c>
      <c r="F761" s="31" t="str">
        <f>IFERROR(VLOOKUP($D761,'2. Provider Details'!$A:$H,6,FALSE),"Select Supplier")</f>
        <v>N/A</v>
      </c>
      <c r="G761" s="27" t="s">
        <v>322</v>
      </c>
      <c r="H761" s="31"/>
      <c r="I761" s="31"/>
      <c r="J761" s="31"/>
      <c r="K761" s="89">
        <v>2</v>
      </c>
      <c r="L761" s="87">
        <v>44782</v>
      </c>
      <c r="M761" s="87">
        <v>44809</v>
      </c>
      <c r="N761" s="87">
        <v>44911</v>
      </c>
      <c r="O761" s="108" t="s">
        <v>12</v>
      </c>
      <c r="P761" s="11"/>
    </row>
    <row r="762" spans="1:16" ht="90" hidden="1" customHeight="1" x14ac:dyDescent="0.2">
      <c r="A762" s="87">
        <v>44776</v>
      </c>
      <c r="B762" s="87">
        <v>44778</v>
      </c>
      <c r="C762" s="167">
        <v>4620</v>
      </c>
      <c r="D762" s="85" t="s">
        <v>90</v>
      </c>
      <c r="E762" s="28" t="str">
        <f>IFERROR(VLOOKUP($D762,'2. Provider Details'!$A:$H,2,FALSE),"Select Supplier")</f>
        <v>Dean Row Court  
Summerfields Village Centre 
Dean Row Road  
Wilmslow 
SK9 2TB</v>
      </c>
      <c r="F762" s="31">
        <f>IFERROR(VLOOKUP($D762,'2. Provider Details'!$A:$H,6,FALSE),"Select Supplier")</f>
        <v>235030744</v>
      </c>
      <c r="G762" s="27" t="s">
        <v>322</v>
      </c>
      <c r="H762" s="31"/>
      <c r="I762" s="31"/>
      <c r="J762" s="31"/>
      <c r="K762" s="89">
        <v>1</v>
      </c>
      <c r="L762" s="87">
        <v>44778</v>
      </c>
      <c r="M762" s="87">
        <v>44809</v>
      </c>
      <c r="N762" s="87">
        <v>44911</v>
      </c>
      <c r="O762" s="108" t="s">
        <v>12</v>
      </c>
      <c r="P762" s="11"/>
    </row>
    <row r="763" spans="1:16" ht="90" hidden="1" customHeight="1" x14ac:dyDescent="0.2">
      <c r="A763" s="87">
        <v>44776</v>
      </c>
      <c r="B763" s="87">
        <v>44778</v>
      </c>
      <c r="C763" s="167">
        <v>3080</v>
      </c>
      <c r="D763" s="85" t="s">
        <v>90</v>
      </c>
      <c r="E763" s="28" t="str">
        <f>IFERROR(VLOOKUP($D763,'2. Provider Details'!$A:$H,2,FALSE),"Select Supplier")</f>
        <v>Dean Row Court  
Summerfields Village Centre 
Dean Row Road  
Wilmslow 
SK9 2TB</v>
      </c>
      <c r="F763" s="31">
        <f>IFERROR(VLOOKUP($D763,'2. Provider Details'!$A:$H,6,FALSE),"Select Supplier")</f>
        <v>235030744</v>
      </c>
      <c r="G763" s="27" t="s">
        <v>322</v>
      </c>
      <c r="H763" s="31"/>
      <c r="I763" s="31"/>
      <c r="J763" s="31"/>
      <c r="K763" s="89">
        <v>1</v>
      </c>
      <c r="L763" s="87">
        <v>44778</v>
      </c>
      <c r="M763" s="87">
        <v>44809</v>
      </c>
      <c r="N763" s="87">
        <v>44911</v>
      </c>
      <c r="O763" s="108" t="s">
        <v>12</v>
      </c>
      <c r="P763" s="11"/>
    </row>
    <row r="764" spans="1:16" ht="90" hidden="1" customHeight="1" x14ac:dyDescent="0.2">
      <c r="A764" s="87">
        <v>44776</v>
      </c>
      <c r="B764" s="87">
        <v>44778</v>
      </c>
      <c r="C764" s="167">
        <v>3080</v>
      </c>
      <c r="D764" s="85" t="s">
        <v>90</v>
      </c>
      <c r="E764" s="28" t="str">
        <f>IFERROR(VLOOKUP($D764,'2. Provider Details'!$A:$H,2,FALSE),"Select Supplier")</f>
        <v>Dean Row Court  
Summerfields Village Centre 
Dean Row Road  
Wilmslow 
SK9 2TB</v>
      </c>
      <c r="F764" s="31">
        <f>IFERROR(VLOOKUP($D764,'2. Provider Details'!$A:$H,6,FALSE),"Select Supplier")</f>
        <v>235030744</v>
      </c>
      <c r="G764" s="27" t="s">
        <v>322</v>
      </c>
      <c r="H764" s="31"/>
      <c r="I764" s="31"/>
      <c r="J764" s="31"/>
      <c r="K764" s="89">
        <v>1</v>
      </c>
      <c r="L764" s="87">
        <v>44778</v>
      </c>
      <c r="M764" s="87">
        <v>44809</v>
      </c>
      <c r="N764" s="87">
        <v>44911</v>
      </c>
      <c r="O764" s="108" t="s">
        <v>12</v>
      </c>
      <c r="P764" s="11"/>
    </row>
    <row r="765" spans="1:16" ht="90" hidden="1" customHeight="1" x14ac:dyDescent="0.2">
      <c r="A765" s="87">
        <v>44776</v>
      </c>
      <c r="B765" s="87">
        <v>44778</v>
      </c>
      <c r="C765" s="167">
        <v>3080</v>
      </c>
      <c r="D765" s="85" t="s">
        <v>90</v>
      </c>
      <c r="E765" s="28" t="str">
        <f>IFERROR(VLOOKUP($D765,'2. Provider Details'!$A:$H,2,FALSE),"Select Supplier")</f>
        <v>Dean Row Court  
Summerfields Village Centre 
Dean Row Road  
Wilmslow 
SK9 2TB</v>
      </c>
      <c r="F765" s="31">
        <f>IFERROR(VLOOKUP($D765,'2. Provider Details'!$A:$H,6,FALSE),"Select Supplier")</f>
        <v>235030744</v>
      </c>
      <c r="G765" s="27" t="s">
        <v>322</v>
      </c>
      <c r="H765" s="31"/>
      <c r="I765" s="31"/>
      <c r="J765" s="31"/>
      <c r="K765" s="89">
        <v>1</v>
      </c>
      <c r="L765" s="87">
        <v>44778</v>
      </c>
      <c r="M765" s="87">
        <v>44809</v>
      </c>
      <c r="N765" s="87">
        <v>44911</v>
      </c>
      <c r="O765" s="108" t="s">
        <v>12</v>
      </c>
      <c r="P765" s="11"/>
    </row>
    <row r="766" spans="1:16" ht="90" hidden="1" customHeight="1" x14ac:dyDescent="0.2">
      <c r="A766" s="87">
        <v>44776</v>
      </c>
      <c r="B766" s="87">
        <v>44778</v>
      </c>
      <c r="C766" s="167">
        <v>3080</v>
      </c>
      <c r="D766" s="85" t="s">
        <v>90</v>
      </c>
      <c r="E766" s="28" t="str">
        <f>IFERROR(VLOOKUP($D766,'2. Provider Details'!$A:$H,2,FALSE),"Select Supplier")</f>
        <v>Dean Row Court  
Summerfields Village Centre 
Dean Row Road  
Wilmslow 
SK9 2TB</v>
      </c>
      <c r="F766" s="31">
        <f>IFERROR(VLOOKUP($D766,'2. Provider Details'!$A:$H,6,FALSE),"Select Supplier")</f>
        <v>235030744</v>
      </c>
      <c r="G766" s="27" t="s">
        <v>322</v>
      </c>
      <c r="H766" s="31"/>
      <c r="I766" s="31"/>
      <c r="J766" s="31"/>
      <c r="K766" s="89">
        <v>1</v>
      </c>
      <c r="L766" s="87">
        <v>44778</v>
      </c>
      <c r="M766" s="87">
        <v>44809</v>
      </c>
      <c r="N766" s="87">
        <v>44911</v>
      </c>
      <c r="O766" s="108" t="s">
        <v>12</v>
      </c>
      <c r="P766" s="11"/>
    </row>
    <row r="767" spans="1:16" ht="90" hidden="1" customHeight="1" x14ac:dyDescent="0.2">
      <c r="A767" s="87">
        <v>44776</v>
      </c>
      <c r="B767" s="87">
        <v>44778</v>
      </c>
      <c r="C767" s="167">
        <v>3080</v>
      </c>
      <c r="D767" s="85" t="s">
        <v>90</v>
      </c>
      <c r="E767" s="28" t="str">
        <f>IFERROR(VLOOKUP($D767,'2. Provider Details'!$A:$H,2,FALSE),"Select Supplier")</f>
        <v>Dean Row Court  
Summerfields Village Centre 
Dean Row Road  
Wilmslow 
SK9 2TB</v>
      </c>
      <c r="F767" s="31">
        <f>IFERROR(VLOOKUP($D767,'2. Provider Details'!$A:$H,6,FALSE),"Select Supplier")</f>
        <v>235030744</v>
      </c>
      <c r="G767" s="27" t="s">
        <v>322</v>
      </c>
      <c r="H767" s="31"/>
      <c r="I767" s="31"/>
      <c r="J767" s="31"/>
      <c r="K767" s="89">
        <v>1</v>
      </c>
      <c r="L767" s="87">
        <v>44778</v>
      </c>
      <c r="M767" s="87">
        <v>44809</v>
      </c>
      <c r="N767" s="87">
        <v>44911</v>
      </c>
      <c r="O767" s="108" t="s">
        <v>12</v>
      </c>
      <c r="P767" s="11"/>
    </row>
    <row r="768" spans="1:16" ht="60" hidden="1" customHeight="1" x14ac:dyDescent="0.2">
      <c r="A768" s="87">
        <v>44781</v>
      </c>
      <c r="B768" s="87">
        <v>44803</v>
      </c>
      <c r="C768" s="167">
        <v>5445</v>
      </c>
      <c r="D768" s="85" t="s">
        <v>186</v>
      </c>
      <c r="E768" s="28" t="str">
        <f>IFERROR(VLOOKUP($D768,'2. Provider Details'!$A:$H,2,FALSE),"Select Supplier")</f>
        <v>99 Trent Valley Road
Lichfield
WS13 6EZ</v>
      </c>
      <c r="F768" s="31" t="str">
        <f>IFERROR(VLOOKUP($D768,'2. Provider Details'!$A:$H,6,FALSE),"Select Supplier")</f>
        <v>N/A</v>
      </c>
      <c r="G768" s="27" t="s">
        <v>5</v>
      </c>
      <c r="H768" s="31"/>
      <c r="I768" s="31"/>
      <c r="J768" s="31"/>
      <c r="K768" s="89">
        <v>2</v>
      </c>
      <c r="L768" s="87">
        <v>45168</v>
      </c>
      <c r="M768" s="87">
        <v>44781</v>
      </c>
      <c r="N768" s="87">
        <v>44855</v>
      </c>
      <c r="O768" s="108" t="s">
        <v>12</v>
      </c>
      <c r="P768" s="11"/>
    </row>
    <row r="769" spans="1:23" ht="90" hidden="1" customHeight="1" x14ac:dyDescent="0.2">
      <c r="A769" s="87">
        <v>44781</v>
      </c>
      <c r="B769" s="87">
        <v>44781</v>
      </c>
      <c r="C769" s="167">
        <v>4620</v>
      </c>
      <c r="D769" s="85" t="s">
        <v>90</v>
      </c>
      <c r="E769" s="28" t="str">
        <f>IFERROR(VLOOKUP($D769,'2. Provider Details'!$A:$H,2,FALSE),"Select Supplier")</f>
        <v>Dean Row Court  
Summerfields Village Centre 
Dean Row Road  
Wilmslow 
SK9 2TB</v>
      </c>
      <c r="F769" s="31">
        <f>IFERROR(VLOOKUP($D769,'2. Provider Details'!$A:$H,6,FALSE),"Select Supplier")</f>
        <v>235030744</v>
      </c>
      <c r="G769" s="27" t="s">
        <v>322</v>
      </c>
      <c r="H769" s="31"/>
      <c r="I769" s="31"/>
      <c r="J769" s="31"/>
      <c r="K769" s="89">
        <v>2</v>
      </c>
      <c r="L769" s="87">
        <v>44781</v>
      </c>
      <c r="M769" s="87">
        <v>44809</v>
      </c>
      <c r="N769" s="87">
        <v>44911</v>
      </c>
      <c r="O769" s="108" t="s">
        <v>12</v>
      </c>
      <c r="P769" s="11"/>
    </row>
    <row r="770" spans="1:23" ht="90" hidden="1" customHeight="1" x14ac:dyDescent="0.2">
      <c r="A770" s="87">
        <v>44781</v>
      </c>
      <c r="B770" s="87">
        <v>44781</v>
      </c>
      <c r="C770" s="167">
        <v>1540</v>
      </c>
      <c r="D770" s="85" t="s">
        <v>90</v>
      </c>
      <c r="E770" s="28" t="str">
        <f>IFERROR(VLOOKUP($D770,'2. Provider Details'!$A:$H,2,FALSE),"Select Supplier")</f>
        <v>Dean Row Court  
Summerfields Village Centre 
Dean Row Road  
Wilmslow 
SK9 2TB</v>
      </c>
      <c r="F770" s="31">
        <f>IFERROR(VLOOKUP($D770,'2. Provider Details'!$A:$H,6,FALSE),"Select Supplier")</f>
        <v>235030744</v>
      </c>
      <c r="G770" s="27" t="s">
        <v>322</v>
      </c>
      <c r="H770" s="31"/>
      <c r="I770" s="31"/>
      <c r="J770" s="31"/>
      <c r="K770" s="89">
        <v>1</v>
      </c>
      <c r="L770" s="87">
        <v>44781</v>
      </c>
      <c r="M770" s="87">
        <v>44809</v>
      </c>
      <c r="N770" s="87">
        <v>44911</v>
      </c>
      <c r="O770" s="108" t="s">
        <v>12</v>
      </c>
      <c r="P770" s="11"/>
    </row>
    <row r="771" spans="1:23" ht="60" hidden="1" customHeight="1" x14ac:dyDescent="0.2">
      <c r="A771" s="87">
        <v>44791</v>
      </c>
      <c r="B771" s="87">
        <v>44795</v>
      </c>
      <c r="C771" s="167">
        <v>2240</v>
      </c>
      <c r="D771" s="85" t="s">
        <v>299</v>
      </c>
      <c r="E771" s="28" t="str">
        <f>IFERROR(VLOOKUP($D771,'2. Provider Details'!$A:$H,2,FALSE),"Select Supplier")</f>
        <v>5 St Paul's Square
Burton on Trent
Staffordshire
DE14 2EF</v>
      </c>
      <c r="F771" s="31" t="str">
        <f>IFERROR(VLOOKUP($D771,'2. Provider Details'!$A:$H,6,FALSE),"Select Supplier")</f>
        <v>N/A</v>
      </c>
      <c r="G771" s="27" t="s">
        <v>322</v>
      </c>
      <c r="H771" s="31"/>
      <c r="I771" s="31"/>
      <c r="J771" s="31"/>
      <c r="K771" s="89">
        <v>2</v>
      </c>
      <c r="L771" s="87">
        <v>44791</v>
      </c>
      <c r="M771" s="87">
        <v>44809</v>
      </c>
      <c r="N771" s="87">
        <v>44911</v>
      </c>
      <c r="O771" s="108" t="s">
        <v>12</v>
      </c>
      <c r="P771" s="11"/>
    </row>
    <row r="772" spans="1:23" s="90" customFormat="1" ht="75" hidden="1" customHeight="1" x14ac:dyDescent="0.2">
      <c r="A772" s="87">
        <v>44783</v>
      </c>
      <c r="B772" s="87"/>
      <c r="C772" s="167">
        <v>66000</v>
      </c>
      <c r="D772" s="85" t="s">
        <v>363</v>
      </c>
      <c r="E772" s="28" t="s">
        <v>320</v>
      </c>
      <c r="F772" s="31">
        <v>223617075</v>
      </c>
      <c r="G772" s="27"/>
      <c r="H772" s="31"/>
      <c r="I772" s="31"/>
      <c r="J772" s="31"/>
      <c r="K772" s="89"/>
      <c r="L772" s="87"/>
      <c r="M772" s="87"/>
      <c r="N772" s="87"/>
      <c r="O772" s="86"/>
      <c r="P772" s="205"/>
      <c r="Q772" s="205"/>
      <c r="R772" s="205"/>
      <c r="S772" s="205"/>
      <c r="T772" s="205"/>
      <c r="U772" s="205"/>
      <c r="V772" s="205"/>
      <c r="W772" s="205"/>
    </row>
    <row r="773" spans="1:23" s="90" customFormat="1" ht="75" hidden="1" customHeight="1" x14ac:dyDescent="0.2">
      <c r="A773" s="87">
        <v>44783</v>
      </c>
      <c r="B773" s="87"/>
      <c r="C773" s="167">
        <v>66000</v>
      </c>
      <c r="D773" s="85" t="s">
        <v>363</v>
      </c>
      <c r="E773" s="28" t="s">
        <v>320</v>
      </c>
      <c r="F773" s="31">
        <v>223617075</v>
      </c>
      <c r="G773" s="27"/>
      <c r="H773" s="31"/>
      <c r="I773" s="31"/>
      <c r="J773" s="31"/>
      <c r="K773" s="89"/>
      <c r="L773" s="87"/>
      <c r="M773" s="87"/>
      <c r="N773" s="87"/>
      <c r="O773" s="86"/>
      <c r="P773" s="205"/>
      <c r="Q773" s="205"/>
      <c r="R773" s="205"/>
      <c r="S773" s="205"/>
      <c r="T773" s="205"/>
      <c r="U773" s="205"/>
      <c r="V773" s="205"/>
      <c r="W773" s="205"/>
    </row>
    <row r="774" spans="1:23" s="90" customFormat="1" ht="60" hidden="1" customHeight="1" x14ac:dyDescent="0.2">
      <c r="A774" s="87">
        <v>44769</v>
      </c>
      <c r="B774" s="87"/>
      <c r="C774" s="167">
        <v>6600</v>
      </c>
      <c r="D774" s="85" t="s">
        <v>299</v>
      </c>
      <c r="E774" s="28" t="str">
        <f>IFERROR(VLOOKUP($D774,'2. Provider Details'!$A:$H,2,FALSE),"Select Supplier")</f>
        <v>5 St Paul's Square
Burton on Trent
Staffordshire
DE14 2EF</v>
      </c>
      <c r="F774" s="31" t="str">
        <f>IFERROR(VLOOKUP($D774,'2. Provider Details'!$A:$H,6,FALSE),"Select Supplier")</f>
        <v>N/A</v>
      </c>
      <c r="G774" s="27"/>
      <c r="H774" s="31"/>
      <c r="I774" s="31"/>
      <c r="J774" s="31"/>
      <c r="K774" s="89"/>
      <c r="L774" s="87"/>
      <c r="M774" s="87"/>
      <c r="N774" s="87"/>
      <c r="O774" s="86"/>
      <c r="P774" s="205"/>
      <c r="Q774" s="205"/>
      <c r="R774" s="205"/>
      <c r="S774" s="205"/>
      <c r="T774" s="205"/>
      <c r="U774" s="205"/>
      <c r="V774" s="205"/>
      <c r="W774" s="205"/>
    </row>
    <row r="775" spans="1:23" ht="75" hidden="1" customHeight="1" x14ac:dyDescent="0.2">
      <c r="A775" s="87">
        <v>44776</v>
      </c>
      <c r="B775" s="87">
        <v>44810</v>
      </c>
      <c r="C775" s="167">
        <v>1188</v>
      </c>
      <c r="D775" s="85" t="s">
        <v>332</v>
      </c>
      <c r="E775" s="28" t="s">
        <v>320</v>
      </c>
      <c r="F775" s="31">
        <v>223617075</v>
      </c>
      <c r="G775" s="27" t="e">
        <f>+#REF!</f>
        <v>#REF!</v>
      </c>
      <c r="H775" s="31"/>
      <c r="I775" s="31"/>
      <c r="J775" s="31" t="str">
        <f>IFERROR(VLOOKUP($D775,'2. Provider Details'!$A:$H,7,FALSE),"Select Supplier")</f>
        <v>Select Supplier</v>
      </c>
      <c r="K775" s="89" t="s">
        <v>44</v>
      </c>
      <c r="L775" s="87">
        <v>44811</v>
      </c>
      <c r="M775" s="87">
        <v>44747</v>
      </c>
      <c r="N775" s="87">
        <v>44762</v>
      </c>
      <c r="O775" s="108" t="s">
        <v>12</v>
      </c>
      <c r="P775" s="11"/>
    </row>
    <row r="776" spans="1:23" ht="60" hidden="1" customHeight="1" x14ac:dyDescent="0.2">
      <c r="A776" s="87">
        <v>44776</v>
      </c>
      <c r="B776" s="87">
        <v>44777</v>
      </c>
      <c r="C776" s="167">
        <v>6790</v>
      </c>
      <c r="D776" s="85" t="s">
        <v>186</v>
      </c>
      <c r="E776" s="28" t="str">
        <f>IFERROR(VLOOKUP($D776,'2. Provider Details'!$A:$H,2,FALSE),"Select Supplier")</f>
        <v>99 Trent Valley Road
Lichfield
WS13 6EZ</v>
      </c>
      <c r="F776" s="31" t="str">
        <f>IFERROR(VLOOKUP($D776,'2. Provider Details'!$A:$H,6,FALSE),"Select Supplier")</f>
        <v>N/A</v>
      </c>
      <c r="G776" s="27" t="e">
        <f>+#REF!</f>
        <v>#REF!</v>
      </c>
      <c r="H776" s="31"/>
      <c r="I776" s="31"/>
      <c r="J776" s="31"/>
      <c r="K776" s="89" t="s">
        <v>44</v>
      </c>
      <c r="L776" s="87">
        <v>44778</v>
      </c>
      <c r="M776" s="87">
        <v>44809</v>
      </c>
      <c r="N776" s="87">
        <v>44911</v>
      </c>
      <c r="O776" s="108" t="s">
        <v>12</v>
      </c>
      <c r="P776" s="11"/>
    </row>
    <row r="777" spans="1:23" ht="15" hidden="1" customHeight="1" x14ac:dyDescent="0.2">
      <c r="A777" s="171"/>
      <c r="B777" s="171"/>
      <c r="C777" s="175"/>
      <c r="D777" s="172"/>
      <c r="E777" s="176" t="str">
        <f>IFERROR(VLOOKUP($D777,'2. Provider Details'!$A:$H,2,FALSE),"Select Supplier")</f>
        <v>Select Supplier</v>
      </c>
      <c r="F777" s="177" t="str">
        <f>IFERROR(VLOOKUP($D777,'2. Provider Details'!$A:$H,6,FALSE),"Select Supplier")</f>
        <v>Select Supplier</v>
      </c>
      <c r="G777" s="178" t="e">
        <f>+#REF!</f>
        <v>#REF!</v>
      </c>
      <c r="H777" s="177"/>
      <c r="I777" s="177"/>
      <c r="J777" s="177"/>
      <c r="K777" s="173"/>
      <c r="L777" s="171"/>
      <c r="M777" s="171"/>
      <c r="N777" s="171"/>
      <c r="O777" s="170"/>
      <c r="P777" s="11"/>
    </row>
    <row r="778" spans="1:23" ht="75" hidden="1" customHeight="1" x14ac:dyDescent="0.2">
      <c r="A778" s="87">
        <v>44809</v>
      </c>
      <c r="B778" s="87">
        <v>44809</v>
      </c>
      <c r="C778" s="167">
        <v>3465</v>
      </c>
      <c r="D778" s="85" t="s">
        <v>332</v>
      </c>
      <c r="E778" s="28" t="s">
        <v>320</v>
      </c>
      <c r="F778" s="31">
        <v>223617075</v>
      </c>
      <c r="G778" s="27" t="s">
        <v>5</v>
      </c>
      <c r="H778" s="31"/>
      <c r="I778" s="31"/>
      <c r="J778" s="31"/>
      <c r="K778" s="89">
        <v>3</v>
      </c>
      <c r="L778" s="87">
        <v>44809</v>
      </c>
      <c r="M778" s="87">
        <v>44809</v>
      </c>
      <c r="N778" s="87">
        <v>44855</v>
      </c>
      <c r="O778" s="108" t="s">
        <v>12</v>
      </c>
      <c r="P778" s="11"/>
    </row>
    <row r="779" spans="1:23" s="90" customFormat="1" ht="15" hidden="1" customHeight="1" x14ac:dyDescent="0.2">
      <c r="A779" s="87">
        <v>44807</v>
      </c>
      <c r="B779" s="87"/>
      <c r="C779" s="167">
        <v>5500</v>
      </c>
      <c r="D779" s="85" t="s">
        <v>364</v>
      </c>
      <c r="E779" s="28" t="str">
        <f>IFERROR(VLOOKUP($D779,'2. Provider Details'!$A:$H,2,FALSE),"Select Supplier")</f>
        <v>Select Supplier</v>
      </c>
      <c r="F779" s="31" t="str">
        <f>IFERROR(VLOOKUP($D779,'2. Provider Details'!$A:$H,6,FALSE),"Select Supplier")</f>
        <v>Select Supplier</v>
      </c>
      <c r="G779" s="27" t="e">
        <f>+#REF!</f>
        <v>#REF!</v>
      </c>
      <c r="H779" s="31"/>
      <c r="I779" s="31"/>
      <c r="J779" s="31"/>
      <c r="K779" s="89">
        <v>2</v>
      </c>
      <c r="L779" s="87"/>
      <c r="M779" s="87"/>
      <c r="N779" s="87"/>
      <c r="O779" s="86"/>
      <c r="P779" s="205"/>
      <c r="Q779" s="205"/>
      <c r="R779" s="205"/>
      <c r="S779" s="205"/>
      <c r="T779" s="205"/>
      <c r="U779" s="205"/>
      <c r="V779" s="205"/>
      <c r="W779" s="205"/>
    </row>
    <row r="780" spans="1:23" ht="15" hidden="1" customHeight="1" x14ac:dyDescent="0.2">
      <c r="A780" s="171"/>
      <c r="B780" s="171"/>
      <c r="C780" s="175"/>
      <c r="D780" s="172"/>
      <c r="E780" s="176" t="str">
        <f>IFERROR(VLOOKUP($D780,'2. Provider Details'!$A:$H,2,FALSE),"Select Supplier")</f>
        <v>Select Supplier</v>
      </c>
      <c r="F780" s="177" t="str">
        <f>IFERROR(VLOOKUP($D780,'2. Provider Details'!$A:$H,6,FALSE),"Select Supplier")</f>
        <v>Select Supplier</v>
      </c>
      <c r="G780" s="178" t="e">
        <f>+#REF!</f>
        <v>#REF!</v>
      </c>
      <c r="H780" s="177"/>
      <c r="I780" s="177"/>
      <c r="J780" s="177"/>
      <c r="K780" s="173"/>
      <c r="L780" s="171"/>
      <c r="M780" s="171"/>
      <c r="N780" s="171"/>
      <c r="O780" s="170"/>
      <c r="P780" s="11"/>
    </row>
    <row r="781" spans="1:23" ht="15" hidden="1" customHeight="1" x14ac:dyDescent="0.2">
      <c r="A781" s="171"/>
      <c r="B781" s="171"/>
      <c r="C781" s="175"/>
      <c r="D781" s="172"/>
      <c r="E781" s="176" t="str">
        <f>IFERROR(VLOOKUP($D781,'2. Provider Details'!$A:$H,2,FALSE),"Select Supplier")</f>
        <v>Select Supplier</v>
      </c>
      <c r="F781" s="177" t="str">
        <f>IFERROR(VLOOKUP($D781,'2. Provider Details'!$A:$H,6,FALSE),"Select Supplier")</f>
        <v>Select Supplier</v>
      </c>
      <c r="G781" s="178" t="e">
        <f>+#REF!</f>
        <v>#REF!</v>
      </c>
      <c r="H781" s="177"/>
      <c r="I781" s="177"/>
      <c r="J781" s="177"/>
      <c r="K781" s="173"/>
      <c r="L781" s="171"/>
      <c r="M781" s="171"/>
      <c r="N781" s="171"/>
      <c r="O781" s="170"/>
      <c r="P781" s="11"/>
    </row>
    <row r="782" spans="1:23" ht="60" hidden="1" customHeight="1" x14ac:dyDescent="0.2">
      <c r="A782" s="87">
        <v>44819</v>
      </c>
      <c r="B782" s="87">
        <v>44819</v>
      </c>
      <c r="C782" s="167">
        <v>2160</v>
      </c>
      <c r="D782" s="85" t="s">
        <v>186</v>
      </c>
      <c r="E782" s="28" t="str">
        <f>IFERROR(VLOOKUP($D782,'2. Provider Details'!$A:$H,2,FALSE),"Select Supplier")</f>
        <v>99 Trent Valley Road
Lichfield
WS13 6EZ</v>
      </c>
      <c r="F782" s="31" t="str">
        <f>IFERROR(VLOOKUP($D782,'2. Provider Details'!$A:$H,6,FALSE),"Select Supplier")</f>
        <v>N/A</v>
      </c>
      <c r="G782" s="27" t="s">
        <v>44</v>
      </c>
      <c r="H782" s="31"/>
      <c r="I782" s="31"/>
      <c r="J782" s="31"/>
      <c r="K782" s="89" t="s">
        <v>44</v>
      </c>
      <c r="L782" s="87">
        <v>44819</v>
      </c>
      <c r="M782" s="87">
        <v>44736</v>
      </c>
      <c r="N782" s="87">
        <v>44762</v>
      </c>
      <c r="O782" s="108" t="s">
        <v>12</v>
      </c>
      <c r="P782" s="11"/>
    </row>
    <row r="783" spans="1:23" ht="60" hidden="1" customHeight="1" x14ac:dyDescent="0.2">
      <c r="A783" s="87">
        <v>44824</v>
      </c>
      <c r="B783" s="87">
        <v>44824</v>
      </c>
      <c r="C783" s="167">
        <v>2352</v>
      </c>
      <c r="D783" s="85" t="s">
        <v>80</v>
      </c>
      <c r="E783" s="28" t="str">
        <f>IFERROR(VLOOKUP($D783,'2. Provider Details'!$A:$H,2,FALSE),"Select Supplier")</f>
        <v>11 Ferndell Close 
Cannock 
Staffs 
WS11 1HR</v>
      </c>
      <c r="F783" s="31" t="str">
        <f>IFERROR(VLOOKUP($D783,'2. Provider Details'!$A:$H,6,FALSE),"Select Supplier")</f>
        <v>N/A</v>
      </c>
      <c r="G783" s="27" t="e">
        <f>+#REF!</f>
        <v>#REF!</v>
      </c>
      <c r="H783" s="31"/>
      <c r="I783" s="31"/>
      <c r="J783" s="31"/>
      <c r="K783" s="89">
        <v>3</v>
      </c>
      <c r="L783" s="87">
        <v>44824</v>
      </c>
      <c r="M783" s="87">
        <v>44823</v>
      </c>
      <c r="N783" s="87">
        <v>44911</v>
      </c>
      <c r="O783" s="108" t="s">
        <v>12</v>
      </c>
      <c r="P783" s="11"/>
    </row>
    <row r="784" spans="1:23" ht="60" hidden="1" customHeight="1" x14ac:dyDescent="0.2">
      <c r="A784" s="87">
        <v>44811</v>
      </c>
      <c r="B784" s="87">
        <v>44812</v>
      </c>
      <c r="C784" s="167">
        <v>18240</v>
      </c>
      <c r="D784" s="85" t="s">
        <v>299</v>
      </c>
      <c r="E784" s="28" t="str">
        <f>IFERROR(VLOOKUP($D784,'2. Provider Details'!$A:$H,2,FALSE),"Select Supplier")</f>
        <v>5 St Paul's Square
Burton on Trent
Staffordshire
DE14 2EF</v>
      </c>
      <c r="F784" s="31" t="str">
        <f>IFERROR(VLOOKUP($D784,'2. Provider Details'!$A:$H,6,FALSE),"Select Supplier")</f>
        <v>N/A</v>
      </c>
      <c r="G784" s="27" t="e">
        <f>+#REF!</f>
        <v>#REF!</v>
      </c>
      <c r="H784" s="31"/>
      <c r="I784" s="31"/>
      <c r="J784" s="31"/>
      <c r="K784" s="89" t="s">
        <v>44</v>
      </c>
      <c r="L784" s="87">
        <v>44812</v>
      </c>
      <c r="M784" s="87">
        <v>44816</v>
      </c>
      <c r="N784" s="87">
        <v>45132</v>
      </c>
      <c r="O784" s="108" t="s">
        <v>12</v>
      </c>
      <c r="P784" s="11"/>
    </row>
    <row r="785" spans="1:68" ht="15" hidden="1" customHeight="1" x14ac:dyDescent="0.2">
      <c r="A785" s="171"/>
      <c r="B785" s="171"/>
      <c r="C785" s="175"/>
      <c r="D785" s="172"/>
      <c r="E785" s="176" t="str">
        <f>IFERROR(VLOOKUP($D785,'2. Provider Details'!$A:$H,2,FALSE),"Select Supplier")</f>
        <v>Select Supplier</v>
      </c>
      <c r="F785" s="177" t="str">
        <f>IFERROR(VLOOKUP($D785,'2. Provider Details'!$A:$H,6,FALSE),"Select Supplier")</f>
        <v>Select Supplier</v>
      </c>
      <c r="G785" s="178"/>
      <c r="H785" s="177"/>
      <c r="I785" s="177"/>
      <c r="J785" s="177"/>
      <c r="K785" s="173"/>
      <c r="L785" s="171"/>
      <c r="M785" s="171"/>
      <c r="N785" s="171"/>
      <c r="O785" s="170"/>
      <c r="P785" s="11"/>
    </row>
    <row r="786" spans="1:68" ht="60" hidden="1" customHeight="1" x14ac:dyDescent="0.2">
      <c r="A786" s="87">
        <v>44824</v>
      </c>
      <c r="B786" s="87">
        <v>44824</v>
      </c>
      <c r="C786" s="167">
        <v>9702</v>
      </c>
      <c r="D786" s="85" t="s">
        <v>80</v>
      </c>
      <c r="E786" s="28" t="str">
        <f>IFERROR(VLOOKUP($D786,'2. Provider Details'!$A:$H,2,FALSE),"Select Supplier")</f>
        <v>11 Ferndell Close 
Cannock 
Staffs 
WS11 1HR</v>
      </c>
      <c r="F786" s="31" t="str">
        <f>IFERROR(VLOOKUP($D786,'2. Provider Details'!$A:$H,6,FALSE),"Select Supplier")</f>
        <v>N/A</v>
      </c>
      <c r="G786" s="27" t="s">
        <v>5</v>
      </c>
      <c r="H786" s="31"/>
      <c r="I786" s="31"/>
      <c r="J786" s="31"/>
      <c r="K786" s="89">
        <v>1</v>
      </c>
      <c r="L786" s="87">
        <v>44824</v>
      </c>
      <c r="M786" s="87">
        <v>44830</v>
      </c>
      <c r="N786" s="87">
        <v>45107</v>
      </c>
      <c r="O786" s="108" t="s">
        <v>12</v>
      </c>
      <c r="P786" s="11"/>
    </row>
    <row r="787" spans="1:68" ht="60" hidden="1" customHeight="1" x14ac:dyDescent="0.2">
      <c r="A787" s="87">
        <v>44812</v>
      </c>
      <c r="B787" s="87">
        <v>44813</v>
      </c>
      <c r="C787" s="167">
        <v>9360</v>
      </c>
      <c r="D787" s="85" t="s">
        <v>299</v>
      </c>
      <c r="E787" s="28" t="str">
        <f>IFERROR(VLOOKUP($D787,'2. Provider Details'!$A:$H,2,FALSE),"Select Supplier")</f>
        <v>5 St Paul's Square
Burton on Trent
Staffordshire
DE14 2EF</v>
      </c>
      <c r="F787" s="31" t="str">
        <f>IFERROR(VLOOKUP($D787,'2. Provider Details'!$A:$H,6,FALSE),"Select Supplier")</f>
        <v>N/A</v>
      </c>
      <c r="G787" s="27" t="s">
        <v>44</v>
      </c>
      <c r="H787" s="31"/>
      <c r="I787" s="31"/>
      <c r="J787" s="31"/>
      <c r="K787" s="89" t="s">
        <v>44</v>
      </c>
      <c r="L787" s="87">
        <v>44816</v>
      </c>
      <c r="M787" s="87">
        <v>44816</v>
      </c>
      <c r="N787" s="87">
        <v>44911</v>
      </c>
      <c r="O787" s="108" t="s">
        <v>12</v>
      </c>
      <c r="P787" s="11"/>
    </row>
    <row r="788" spans="1:68" ht="60" hidden="1" customHeight="1" x14ac:dyDescent="0.2">
      <c r="A788" s="87">
        <v>44824</v>
      </c>
      <c r="B788" s="87">
        <v>44824</v>
      </c>
      <c r="C788" s="167">
        <v>3528</v>
      </c>
      <c r="D788" s="85" t="s">
        <v>80</v>
      </c>
      <c r="E788" s="28" t="str">
        <f>IFERROR(VLOOKUP($D788,'2. Provider Details'!$A:$H,2,FALSE),"Select Supplier")</f>
        <v>11 Ferndell Close 
Cannock 
Staffs 
WS11 1HR</v>
      </c>
      <c r="F788" s="31" t="str">
        <f>IFERROR(VLOOKUP($D788,'2. Provider Details'!$A:$H,6,FALSE),"Select Supplier")</f>
        <v>N/A</v>
      </c>
      <c r="G788" s="27" t="s">
        <v>322</v>
      </c>
      <c r="H788" s="31"/>
      <c r="I788" s="31"/>
      <c r="J788" s="31"/>
      <c r="K788" s="89">
        <v>1</v>
      </c>
      <c r="L788" s="87">
        <v>44824</v>
      </c>
      <c r="M788" s="87">
        <v>44823</v>
      </c>
      <c r="N788" s="87">
        <v>44911</v>
      </c>
      <c r="O788" s="108" t="s">
        <v>12</v>
      </c>
      <c r="P788" s="11"/>
    </row>
    <row r="789" spans="1:68" ht="15" hidden="1" customHeight="1" x14ac:dyDescent="0.2">
      <c r="A789" s="171"/>
      <c r="B789" s="171"/>
      <c r="C789" s="175"/>
      <c r="D789" s="172"/>
      <c r="E789" s="176" t="str">
        <f>IFERROR(VLOOKUP($D789,'2. Provider Details'!$A:$H,2,FALSE),"Select Supplier")</f>
        <v>Select Supplier</v>
      </c>
      <c r="F789" s="177" t="str">
        <f>IFERROR(VLOOKUP($D789,'2. Provider Details'!$A:$H,6,FALSE),"Select Supplier")</f>
        <v>Select Supplier</v>
      </c>
      <c r="G789" s="178"/>
      <c r="H789" s="177"/>
      <c r="I789" s="177"/>
      <c r="J789" s="177"/>
      <c r="K789" s="173"/>
      <c r="L789" s="171"/>
      <c r="M789" s="171"/>
      <c r="N789" s="171"/>
      <c r="O789" s="170"/>
      <c r="P789" s="11"/>
    </row>
    <row r="790" spans="1:68" ht="15" hidden="1" customHeight="1" x14ac:dyDescent="0.2">
      <c r="A790" s="171"/>
      <c r="B790" s="171"/>
      <c r="C790" s="175"/>
      <c r="D790" s="172"/>
      <c r="E790" s="176" t="str">
        <f>IFERROR(VLOOKUP($D790,'2. Provider Details'!$A:$H,2,FALSE),"Select Supplier")</f>
        <v>Select Supplier</v>
      </c>
      <c r="F790" s="177" t="str">
        <f>IFERROR(VLOOKUP($D790,'2. Provider Details'!$A:$H,6,FALSE),"Select Supplier")</f>
        <v>Select Supplier</v>
      </c>
      <c r="G790" s="178"/>
      <c r="H790" s="177"/>
      <c r="I790" s="177"/>
      <c r="J790" s="177"/>
      <c r="K790" s="173"/>
      <c r="L790" s="171"/>
      <c r="M790" s="171"/>
      <c r="N790" s="171"/>
      <c r="O790" s="170"/>
      <c r="P790" s="11"/>
    </row>
    <row r="791" spans="1:68" s="90" customFormat="1" ht="15" hidden="1" customHeight="1" x14ac:dyDescent="0.2">
      <c r="A791" s="87">
        <v>44830</v>
      </c>
      <c r="B791" s="87"/>
      <c r="C791" s="167">
        <v>37500</v>
      </c>
      <c r="D791" s="85" t="s">
        <v>365</v>
      </c>
      <c r="E791" s="28" t="str">
        <f>IFERROR(VLOOKUP($D791,'2. Provider Details'!$A:$H,2,FALSE),"Select Supplier")</f>
        <v>Select Supplier</v>
      </c>
      <c r="F791" s="31" t="str">
        <f>IFERROR(VLOOKUP($D791,'2. Provider Details'!$A:$H,6,FALSE),"Select Supplier")</f>
        <v>Select Supplier</v>
      </c>
      <c r="G791" s="27" t="s">
        <v>366</v>
      </c>
      <c r="H791" s="31"/>
      <c r="I791" s="31"/>
      <c r="J791" s="31"/>
      <c r="K791" s="89"/>
      <c r="L791" s="87"/>
      <c r="M791" s="87"/>
      <c r="N791" s="87"/>
      <c r="O791" s="86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1"/>
      <c r="BH791" s="11"/>
      <c r="BI791" s="11"/>
      <c r="BJ791" s="11"/>
      <c r="BK791" s="11"/>
      <c r="BL791" s="11"/>
      <c r="BM791" s="11"/>
      <c r="BN791" s="11"/>
      <c r="BO791" s="11"/>
      <c r="BP791" s="11"/>
    </row>
    <row r="792" spans="1:68" s="90" customFormat="1" ht="15" hidden="1" customHeight="1" x14ac:dyDescent="0.2">
      <c r="A792" s="87">
        <v>44830</v>
      </c>
      <c r="B792" s="87"/>
      <c r="C792" s="167">
        <v>3750</v>
      </c>
      <c r="D792" s="85" t="s">
        <v>365</v>
      </c>
      <c r="E792" s="28" t="str">
        <f>IFERROR(VLOOKUP($D792,'2. Provider Details'!$A:$H,2,FALSE),"Select Supplier")</f>
        <v>Select Supplier</v>
      </c>
      <c r="F792" s="31" t="str">
        <f>IFERROR(VLOOKUP($D792,'2. Provider Details'!$A:$H,6,FALSE),"Select Supplier")</f>
        <v>Select Supplier</v>
      </c>
      <c r="G792" s="27" t="s">
        <v>366</v>
      </c>
      <c r="H792" s="31"/>
      <c r="I792" s="31"/>
      <c r="J792" s="31"/>
      <c r="K792" s="89"/>
      <c r="L792" s="87"/>
      <c r="M792" s="87"/>
      <c r="N792" s="87"/>
      <c r="O792" s="86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1"/>
      <c r="BH792" s="11"/>
      <c r="BI792" s="11"/>
      <c r="BJ792" s="11"/>
      <c r="BK792" s="11"/>
      <c r="BL792" s="11"/>
      <c r="BM792" s="11"/>
      <c r="BN792" s="11"/>
      <c r="BO792" s="11"/>
      <c r="BP792" s="11"/>
    </row>
    <row r="793" spans="1:68" ht="60" hidden="1" customHeight="1" x14ac:dyDescent="0.2">
      <c r="A793" s="87">
        <v>44826</v>
      </c>
      <c r="B793" s="87">
        <v>44827</v>
      </c>
      <c r="C793" s="167">
        <v>2254</v>
      </c>
      <c r="D793" s="85" t="s">
        <v>80</v>
      </c>
      <c r="E793" s="28" t="str">
        <f>IFERROR(VLOOKUP($D793,'2. Provider Details'!$A:$H,2,FALSE),"Select Supplier")</f>
        <v>11 Ferndell Close 
Cannock 
Staffs 
WS11 1HR</v>
      </c>
      <c r="F793" s="31" t="str">
        <f>IFERROR(VLOOKUP($D793,'2. Provider Details'!$A:$H,6,FALSE),"Select Supplier")</f>
        <v>N/A</v>
      </c>
      <c r="G793" s="27" t="s">
        <v>5</v>
      </c>
      <c r="H793" s="31"/>
      <c r="I793" s="31"/>
      <c r="J793" s="31"/>
      <c r="K793" s="89">
        <v>1</v>
      </c>
      <c r="L793" s="87">
        <v>44827</v>
      </c>
      <c r="M793" s="87">
        <v>44825</v>
      </c>
      <c r="N793" s="87">
        <v>44855</v>
      </c>
      <c r="O793" s="108" t="s">
        <v>12</v>
      </c>
      <c r="P793" s="11"/>
    </row>
    <row r="794" spans="1:68" ht="15" hidden="1" customHeight="1" x14ac:dyDescent="0.2">
      <c r="A794" s="184"/>
      <c r="B794" s="184"/>
      <c r="C794" s="188"/>
      <c r="D794" s="185"/>
      <c r="E794" s="189" t="str">
        <f>IFERROR(VLOOKUP($D794,'2. Provider Details'!$A:$H,2,FALSE),"Select Supplier")</f>
        <v>Select Supplier</v>
      </c>
      <c r="F794" s="190" t="str">
        <f>IFERROR(VLOOKUP($D794,'2. Provider Details'!$A:$H,6,FALSE),"Select Supplier")</f>
        <v>Select Supplier</v>
      </c>
      <c r="G794" s="191"/>
      <c r="H794" s="190"/>
      <c r="I794" s="190"/>
      <c r="J794" s="190"/>
      <c r="K794" s="186"/>
      <c r="L794" s="184"/>
      <c r="M794" s="184"/>
      <c r="N794" s="184"/>
      <c r="O794" s="183"/>
      <c r="P794" s="11"/>
    </row>
    <row r="795" spans="1:68" ht="15" hidden="1" customHeight="1" x14ac:dyDescent="0.2">
      <c r="A795" s="184"/>
      <c r="B795" s="184"/>
      <c r="C795" s="188"/>
      <c r="D795" s="185"/>
      <c r="E795" s="189" t="str">
        <f>IFERROR(VLOOKUP($D795,'2. Provider Details'!$A:$H,2,FALSE),"Select Supplier")</f>
        <v>Select Supplier</v>
      </c>
      <c r="F795" s="190" t="str">
        <f>IFERROR(VLOOKUP($D795,'2. Provider Details'!$A:$H,6,FALSE),"Select Supplier")</f>
        <v>Select Supplier</v>
      </c>
      <c r="G795" s="191"/>
      <c r="H795" s="190"/>
      <c r="I795" s="190"/>
      <c r="J795" s="190"/>
      <c r="K795" s="186"/>
      <c r="L795" s="184"/>
      <c r="M795" s="184"/>
      <c r="N795" s="184"/>
      <c r="O795" s="183"/>
      <c r="P795" s="11"/>
    </row>
    <row r="796" spans="1:68" ht="90" hidden="1" customHeight="1" x14ac:dyDescent="0.2">
      <c r="A796" s="87">
        <v>44826</v>
      </c>
      <c r="B796" s="87">
        <v>44826</v>
      </c>
      <c r="C796" s="167">
        <v>3630</v>
      </c>
      <c r="D796" s="85" t="s">
        <v>90</v>
      </c>
      <c r="E796" s="28" t="str">
        <f>IFERROR(VLOOKUP($D796,'2. Provider Details'!$A:$H,2,FALSE),"Select Supplier")</f>
        <v>Dean Row Court  
Summerfields Village Centre 
Dean Row Road  
Wilmslow 
SK9 2TB</v>
      </c>
      <c r="F796" s="31">
        <f>IFERROR(VLOOKUP($D796,'2. Provider Details'!$A:$H,6,FALSE),"Select Supplier")</f>
        <v>235030744</v>
      </c>
      <c r="G796" s="27" t="s">
        <v>5</v>
      </c>
      <c r="H796" s="31"/>
      <c r="I796" s="31"/>
      <c r="J796" s="31"/>
      <c r="K796" s="89">
        <v>1</v>
      </c>
      <c r="L796" s="87">
        <v>44826</v>
      </c>
      <c r="M796" s="87">
        <v>44830</v>
      </c>
      <c r="N796" s="87">
        <v>44911</v>
      </c>
      <c r="O796" s="108" t="s">
        <v>12</v>
      </c>
      <c r="P796" s="11"/>
    </row>
    <row r="797" spans="1:68" ht="30" hidden="1" customHeight="1" x14ac:dyDescent="0.2">
      <c r="A797" s="87">
        <v>44826</v>
      </c>
      <c r="B797" s="87">
        <v>44826</v>
      </c>
      <c r="C797" s="167">
        <v>7650</v>
      </c>
      <c r="D797" s="85" t="s">
        <v>199</v>
      </c>
      <c r="E797" s="28"/>
      <c r="F797" s="31"/>
      <c r="G797" s="27" t="s">
        <v>44</v>
      </c>
      <c r="H797" s="31"/>
      <c r="I797" s="31"/>
      <c r="J797" s="31"/>
      <c r="K797" s="89" t="s">
        <v>44</v>
      </c>
      <c r="L797" s="87">
        <v>44827</v>
      </c>
      <c r="M797" s="87">
        <v>44830</v>
      </c>
      <c r="N797" s="87">
        <v>45107</v>
      </c>
      <c r="O797" s="108" t="s">
        <v>12</v>
      </c>
      <c r="P797" s="11"/>
    </row>
    <row r="798" spans="1:68" ht="90" hidden="1" customHeight="1" x14ac:dyDescent="0.2">
      <c r="A798" s="87">
        <v>44832</v>
      </c>
      <c r="B798" s="87">
        <v>44833</v>
      </c>
      <c r="C798" s="167">
        <v>2200</v>
      </c>
      <c r="D798" s="85" t="s">
        <v>90</v>
      </c>
      <c r="E798" s="28" t="str">
        <f>IFERROR(VLOOKUP($D798,'2. Provider Details'!$A:$H,2,FALSE),"Select Supplier")</f>
        <v>Dean Row Court  
Summerfields Village Centre 
Dean Row Road  
Wilmslow 
SK9 2TB</v>
      </c>
      <c r="F798" s="31">
        <f>IFERROR(VLOOKUP($D798,'2. Provider Details'!$A:$H,6,FALSE),"Select Supplier")</f>
        <v>235030744</v>
      </c>
      <c r="G798" s="27" t="s">
        <v>322</v>
      </c>
      <c r="H798" s="31"/>
      <c r="I798" s="31"/>
      <c r="J798" s="31"/>
      <c r="K798" s="89">
        <v>1</v>
      </c>
      <c r="L798" s="87">
        <v>44834</v>
      </c>
      <c r="M798" s="87">
        <v>44837</v>
      </c>
      <c r="N798" s="87">
        <v>44911</v>
      </c>
      <c r="O798" s="108" t="s">
        <v>12</v>
      </c>
      <c r="P798" s="11"/>
    </row>
    <row r="799" spans="1:68" ht="75" hidden="1" customHeight="1" x14ac:dyDescent="0.2">
      <c r="A799" s="87">
        <v>44832</v>
      </c>
      <c r="B799" s="87">
        <v>44833</v>
      </c>
      <c r="C799" s="167">
        <v>1980</v>
      </c>
      <c r="D799" s="85" t="s">
        <v>332</v>
      </c>
      <c r="E799" s="28" t="s">
        <v>320</v>
      </c>
      <c r="F799" s="31" t="str">
        <f>IFERROR(VLOOKUP($D799,'2. Provider Details'!$A:$H,6,FALSE),"Select Supplier")</f>
        <v>Select Supplier</v>
      </c>
      <c r="G799" s="27" t="s">
        <v>322</v>
      </c>
      <c r="H799" s="31"/>
      <c r="I799" s="31"/>
      <c r="J799" s="31"/>
      <c r="K799" s="89">
        <v>3</v>
      </c>
      <c r="L799" s="87">
        <v>44834</v>
      </c>
      <c r="M799" s="87">
        <v>44837</v>
      </c>
      <c r="N799" s="87">
        <v>44911</v>
      </c>
      <c r="O799" s="108" t="s">
        <v>12</v>
      </c>
      <c r="P799" s="11"/>
    </row>
    <row r="800" spans="1:68" ht="90" hidden="1" customHeight="1" x14ac:dyDescent="0.2">
      <c r="A800" s="87">
        <v>44833</v>
      </c>
      <c r="B800" s="87">
        <v>44834</v>
      </c>
      <c r="C800" s="167">
        <v>2200</v>
      </c>
      <c r="D800" s="85" t="s">
        <v>90</v>
      </c>
      <c r="E800" s="28" t="str">
        <f>IFERROR(VLOOKUP($D800,'2. Provider Details'!$A:$H,2,FALSE),"Select Supplier")</f>
        <v>Dean Row Court  
Summerfields Village Centre 
Dean Row Road  
Wilmslow 
SK9 2TB</v>
      </c>
      <c r="F800" s="31">
        <f>IFERROR(VLOOKUP($D800,'2. Provider Details'!$A:$H,6,FALSE),"Select Supplier")</f>
        <v>235030744</v>
      </c>
      <c r="G800" s="27" t="s">
        <v>5</v>
      </c>
      <c r="H800" s="31"/>
      <c r="I800" s="31"/>
      <c r="J800" s="31"/>
      <c r="K800" s="89">
        <v>1</v>
      </c>
      <c r="L800" s="87">
        <v>44834</v>
      </c>
      <c r="M800" s="87">
        <v>44833</v>
      </c>
      <c r="N800" s="87">
        <v>44834</v>
      </c>
      <c r="O800" s="108" t="s">
        <v>12</v>
      </c>
      <c r="P800" s="11"/>
    </row>
    <row r="801" spans="1:16" ht="90" hidden="1" customHeight="1" x14ac:dyDescent="0.2">
      <c r="A801" s="87">
        <v>44832</v>
      </c>
      <c r="B801" s="87">
        <v>44834</v>
      </c>
      <c r="C801" s="167">
        <v>7040</v>
      </c>
      <c r="D801" s="85" t="s">
        <v>90</v>
      </c>
      <c r="E801" s="28" t="str">
        <f>IFERROR(VLOOKUP($D801,'2. Provider Details'!$A:$H,2,FALSE),"Select Supplier")</f>
        <v>Dean Row Court  
Summerfields Village Centre 
Dean Row Road  
Wilmslow 
SK9 2TB</v>
      </c>
      <c r="F801" s="31">
        <f>IFERROR(VLOOKUP($D801,'2. Provider Details'!$A:$H,6,FALSE),"Select Supplier")</f>
        <v>235030744</v>
      </c>
      <c r="G801" s="27" t="s">
        <v>322</v>
      </c>
      <c r="H801" s="31"/>
      <c r="I801" s="31"/>
      <c r="J801" s="31"/>
      <c r="K801" s="89">
        <v>1</v>
      </c>
      <c r="L801" s="87">
        <v>44834</v>
      </c>
      <c r="M801" s="87">
        <v>44837</v>
      </c>
      <c r="N801" s="87">
        <v>45107</v>
      </c>
      <c r="O801" s="108" t="s">
        <v>12</v>
      </c>
      <c r="P801" s="11"/>
    </row>
    <row r="802" spans="1:16" ht="60" hidden="1" customHeight="1" x14ac:dyDescent="0.2">
      <c r="A802" s="87">
        <v>44833</v>
      </c>
      <c r="B802" s="87">
        <v>44834</v>
      </c>
      <c r="C802" s="167">
        <v>5880</v>
      </c>
      <c r="D802" s="85" t="s">
        <v>80</v>
      </c>
      <c r="E802" s="28" t="str">
        <f>IFERROR(VLOOKUP($D802,'2. Provider Details'!$A:$H,2,FALSE),"Select Supplier")</f>
        <v>11 Ferndell Close 
Cannock 
Staffs 
WS11 1HR</v>
      </c>
      <c r="F802" s="31" t="str">
        <f>IFERROR(VLOOKUP($D802,'2. Provider Details'!$A:$H,6,FALSE),"Select Supplier")</f>
        <v>N/A</v>
      </c>
      <c r="G802" s="27" t="s">
        <v>5</v>
      </c>
      <c r="H802" s="31"/>
      <c r="I802" s="31"/>
      <c r="J802" s="31"/>
      <c r="K802" s="89">
        <v>2</v>
      </c>
      <c r="L802" s="87">
        <v>44834</v>
      </c>
      <c r="M802" s="87">
        <v>44844</v>
      </c>
      <c r="N802" s="87">
        <v>45107</v>
      </c>
      <c r="O802" s="108" t="s">
        <v>12</v>
      </c>
      <c r="P802" s="11"/>
    </row>
    <row r="803" spans="1:16" ht="15" hidden="1" customHeight="1" x14ac:dyDescent="0.2">
      <c r="A803" s="184"/>
      <c r="B803" s="184"/>
      <c r="C803" s="188"/>
      <c r="D803" s="185"/>
      <c r="E803" s="189"/>
      <c r="F803" s="190"/>
      <c r="G803" s="191"/>
      <c r="H803" s="190"/>
      <c r="I803" s="190"/>
      <c r="J803" s="190"/>
      <c r="K803" s="186"/>
      <c r="L803" s="184"/>
      <c r="M803" s="184"/>
      <c r="N803" s="184"/>
      <c r="O803" s="183"/>
      <c r="P803" s="11"/>
    </row>
    <row r="804" spans="1:16" ht="15" hidden="1" customHeight="1" x14ac:dyDescent="0.2">
      <c r="A804" s="184"/>
      <c r="B804" s="184"/>
      <c r="C804" s="188"/>
      <c r="D804" s="185"/>
      <c r="E804" s="189"/>
      <c r="F804" s="190"/>
      <c r="G804" s="191"/>
      <c r="H804" s="190"/>
      <c r="I804" s="190"/>
      <c r="J804" s="190" t="str">
        <f>IFERROR(VLOOKUP($D804,'2. Provider Details'!$A:$H,7,FALSE),"Select Supplier")</f>
        <v>Select Supplier</v>
      </c>
      <c r="K804" s="186"/>
      <c r="L804" s="184"/>
      <c r="M804" s="184"/>
      <c r="N804" s="184"/>
      <c r="O804" s="183"/>
      <c r="P804" s="11"/>
    </row>
    <row r="805" spans="1:16" ht="15" hidden="1" customHeight="1" x14ac:dyDescent="0.2">
      <c r="A805" s="184"/>
      <c r="B805" s="184"/>
      <c r="C805" s="188"/>
      <c r="D805" s="185"/>
      <c r="E805" s="189"/>
      <c r="F805" s="190"/>
      <c r="G805" s="191"/>
      <c r="H805" s="190"/>
      <c r="I805" s="190"/>
      <c r="J805" s="190" t="str">
        <f>IFERROR(VLOOKUP($D805,'2. Provider Details'!$A:$H,7,FALSE),"Select Supplier")</f>
        <v>Select Supplier</v>
      </c>
      <c r="K805" s="186"/>
      <c r="L805" s="184"/>
      <c r="M805" s="184"/>
      <c r="N805" s="184"/>
      <c r="O805" s="183"/>
      <c r="P805" s="11"/>
    </row>
    <row r="806" spans="1:16" ht="15" hidden="1" customHeight="1" x14ac:dyDescent="0.2">
      <c r="A806" s="184"/>
      <c r="B806" s="184"/>
      <c r="C806" s="188"/>
      <c r="D806" s="185"/>
      <c r="E806" s="189"/>
      <c r="F806" s="190"/>
      <c r="G806" s="191"/>
      <c r="H806" s="190"/>
      <c r="I806" s="190"/>
      <c r="J806" s="190" t="str">
        <f>IFERROR(VLOOKUP($D806,'2. Provider Details'!$A:$H,7,FALSE),"Select Supplier")</f>
        <v>Select Supplier</v>
      </c>
      <c r="K806" s="186"/>
      <c r="L806" s="184"/>
      <c r="M806" s="184"/>
      <c r="N806" s="184"/>
      <c r="O806" s="183"/>
      <c r="P806" s="11"/>
    </row>
    <row r="807" spans="1:16" ht="60" hidden="1" customHeight="1" x14ac:dyDescent="0.2">
      <c r="A807" s="87">
        <v>44834</v>
      </c>
      <c r="B807" s="87">
        <v>44834</v>
      </c>
      <c r="C807" s="167">
        <v>9408</v>
      </c>
      <c r="D807" s="85" t="s">
        <v>80</v>
      </c>
      <c r="E807" s="28" t="str">
        <f>IFERROR(VLOOKUP($D807,'2. Provider Details'!$A:$H,2,FALSE),"Select Supplier")</f>
        <v>11 Ferndell Close 
Cannock 
Staffs 
WS11 1HR</v>
      </c>
      <c r="F807" s="31" t="str">
        <f>IFERROR(VLOOKUP($D807,'2. Provider Details'!$A:$H,6,FALSE),"Select Supplier")</f>
        <v>N/A</v>
      </c>
      <c r="G807" s="27" t="s">
        <v>322</v>
      </c>
      <c r="H807" s="31"/>
      <c r="I807" s="31"/>
      <c r="J807" s="31" t="str">
        <f>IFERROR(VLOOKUP($D807,'2. Provider Details'!$A:$H,7,FALSE),"Select Supplier")</f>
        <v>Yes</v>
      </c>
      <c r="K807" s="89">
        <v>1</v>
      </c>
      <c r="L807" s="87">
        <v>44834</v>
      </c>
      <c r="M807" s="87">
        <v>44837</v>
      </c>
      <c r="N807" s="87">
        <v>45107</v>
      </c>
      <c r="O807" s="86" t="s">
        <v>12</v>
      </c>
      <c r="P807" s="11"/>
    </row>
    <row r="808" spans="1:16" ht="15" hidden="1" customHeight="1" x14ac:dyDescent="0.2">
      <c r="A808" s="184"/>
      <c r="B808" s="184"/>
      <c r="C808" s="188"/>
      <c r="D808" s="185"/>
      <c r="E808" s="189"/>
      <c r="F808" s="177"/>
      <c r="G808" s="191"/>
      <c r="H808" s="190"/>
      <c r="I808" s="190"/>
      <c r="J808" s="190" t="str">
        <f>IFERROR(VLOOKUP($D808,'2. Provider Details'!$A:$H,7,FALSE),"Select Supplier")</f>
        <v>Select Supplier</v>
      </c>
      <c r="K808" s="186"/>
      <c r="L808" s="184"/>
      <c r="M808" s="184"/>
      <c r="N808" s="184"/>
      <c r="O808" s="183"/>
      <c r="P808" s="11"/>
    </row>
    <row r="809" spans="1:16" ht="60" hidden="1" customHeight="1" x14ac:dyDescent="0.2">
      <c r="A809" s="87">
        <v>44833</v>
      </c>
      <c r="B809" s="87">
        <v>44834</v>
      </c>
      <c r="C809" s="167">
        <v>4900</v>
      </c>
      <c r="D809" s="85" t="s">
        <v>80</v>
      </c>
      <c r="E809" s="28" t="str">
        <f>IFERROR(VLOOKUP($D809,'2. Provider Details'!$A:$H,2,FALSE),"Select Supplier")</f>
        <v>11 Ferndell Close 
Cannock 
Staffs 
WS11 1HR</v>
      </c>
      <c r="F809" s="31" t="str">
        <f>IFERROR(VLOOKUP($D809,'2. Provider Details'!$A:$H,6,FALSE),"Select Supplier")</f>
        <v>N/A</v>
      </c>
      <c r="G809" s="27" t="s">
        <v>5</v>
      </c>
      <c r="H809" s="31"/>
      <c r="I809" s="31"/>
      <c r="J809" s="31" t="str">
        <f>IFERROR(VLOOKUP($D809,'2. Provider Details'!$A:$H,7,FALSE),"Select Supplier")</f>
        <v>Yes</v>
      </c>
      <c r="K809" s="89">
        <v>1</v>
      </c>
      <c r="L809" s="87">
        <v>44834</v>
      </c>
      <c r="M809" s="87">
        <v>44837</v>
      </c>
      <c r="N809" s="87">
        <v>44911</v>
      </c>
      <c r="O809" s="108" t="s">
        <v>12</v>
      </c>
      <c r="P809" s="11"/>
    </row>
    <row r="810" spans="1:16" ht="15" hidden="1" customHeight="1" x14ac:dyDescent="0.2">
      <c r="A810" s="184"/>
      <c r="B810" s="184"/>
      <c r="C810" s="188"/>
      <c r="D810" s="185"/>
      <c r="E810" s="189"/>
      <c r="F810" s="177"/>
      <c r="G810" s="191"/>
      <c r="H810" s="190"/>
      <c r="I810" s="190"/>
      <c r="J810" s="190"/>
      <c r="K810" s="186"/>
      <c r="L810" s="184"/>
      <c r="M810" s="184"/>
      <c r="N810" s="184"/>
      <c r="O810" s="183"/>
      <c r="P810" s="11"/>
    </row>
    <row r="811" spans="1:16" ht="15" hidden="1" customHeight="1" x14ac:dyDescent="0.2">
      <c r="A811" s="184"/>
      <c r="B811" s="184"/>
      <c r="C811" s="188"/>
      <c r="D811" s="185"/>
      <c r="E811" s="189"/>
      <c r="F811" s="177"/>
      <c r="G811" s="191"/>
      <c r="H811" s="190"/>
      <c r="I811" s="190"/>
      <c r="J811" s="190"/>
      <c r="K811" s="186"/>
      <c r="L811" s="184"/>
      <c r="M811" s="184"/>
      <c r="N811" s="184"/>
      <c r="O811" s="183"/>
      <c r="P811" s="11"/>
    </row>
    <row r="812" spans="1:16" ht="60" hidden="1" customHeight="1" x14ac:dyDescent="0.2">
      <c r="A812" s="87">
        <v>44848</v>
      </c>
      <c r="B812" s="87">
        <v>44848</v>
      </c>
      <c r="C812" s="167">
        <v>18150</v>
      </c>
      <c r="D812" s="85" t="s">
        <v>369</v>
      </c>
      <c r="E812" s="28" t="s">
        <v>372</v>
      </c>
      <c r="F812" s="31">
        <v>20123188</v>
      </c>
      <c r="G812" s="27" t="s">
        <v>4</v>
      </c>
      <c r="H812" s="31"/>
      <c r="I812" s="31"/>
      <c r="J812" s="31">
        <f>IFERROR(VLOOKUP($D812,'2. Provider Details'!$A:$H,7,FALSE),"Select Supplier")</f>
        <v>0</v>
      </c>
      <c r="K812" s="89">
        <v>1</v>
      </c>
      <c r="L812" s="87">
        <v>44851</v>
      </c>
      <c r="M812" s="87">
        <v>44851</v>
      </c>
      <c r="N812" s="87">
        <v>45132</v>
      </c>
      <c r="O812" s="108" t="s">
        <v>12</v>
      </c>
      <c r="P812" s="11"/>
    </row>
    <row r="813" spans="1:16" ht="60" hidden="1" customHeight="1" x14ac:dyDescent="0.2">
      <c r="A813" s="87">
        <v>44841</v>
      </c>
      <c r="B813" s="87">
        <v>44841</v>
      </c>
      <c r="C813" s="167">
        <v>6272</v>
      </c>
      <c r="D813" s="85" t="s">
        <v>80</v>
      </c>
      <c r="E813" s="28" t="str">
        <f>IFERROR(VLOOKUP($D813,'2. Provider Details'!$A:$H,2,FALSE),"Select Supplier")</f>
        <v>11 Ferndell Close 
Cannock 
Staffs 
WS11 1HR</v>
      </c>
      <c r="F813" s="31" t="str">
        <f>IFERROR(VLOOKUP($D813,'2. Provider Details'!$A:$H,6,FALSE),"Select Supplier")</f>
        <v>N/A</v>
      </c>
      <c r="G813" s="27" t="s">
        <v>5</v>
      </c>
      <c r="H813" s="31"/>
      <c r="I813" s="31"/>
      <c r="J813" s="31" t="str">
        <f>IFERROR(VLOOKUP($D813,'2. Provider Details'!$A:$H,7,FALSE),"Select Supplier")</f>
        <v>Yes</v>
      </c>
      <c r="K813" s="89">
        <v>1</v>
      </c>
      <c r="L813" s="87">
        <v>44846</v>
      </c>
      <c r="M813" s="87">
        <v>44844</v>
      </c>
      <c r="N813" s="87">
        <v>44974</v>
      </c>
      <c r="O813" s="108" t="s">
        <v>12</v>
      </c>
      <c r="P813" s="11"/>
    </row>
    <row r="814" spans="1:16" ht="15" hidden="1" customHeight="1" x14ac:dyDescent="0.2">
      <c r="A814" s="184"/>
      <c r="B814" s="184"/>
      <c r="C814" s="188"/>
      <c r="D814" s="185"/>
      <c r="E814" s="189"/>
      <c r="F814" s="177"/>
      <c r="G814" s="191"/>
      <c r="H814" s="190"/>
      <c r="I814" s="190"/>
      <c r="J814" s="190"/>
      <c r="K814" s="186"/>
      <c r="L814" s="184"/>
      <c r="M814" s="184"/>
      <c r="N814" s="184"/>
      <c r="O814" s="183"/>
      <c r="P814" s="11"/>
    </row>
    <row r="815" spans="1:16" ht="15" hidden="1" customHeight="1" x14ac:dyDescent="0.2">
      <c r="A815" s="184"/>
      <c r="B815" s="184"/>
      <c r="C815" s="188"/>
      <c r="D815" s="185"/>
      <c r="E815" s="189"/>
      <c r="F815" s="177"/>
      <c r="G815" s="191"/>
      <c r="H815" s="190"/>
      <c r="I815" s="190"/>
      <c r="J815" s="190"/>
      <c r="K815" s="186"/>
      <c r="L815" s="184"/>
      <c r="M815" s="184"/>
      <c r="N815" s="184"/>
      <c r="O815" s="183"/>
      <c r="P815" s="11"/>
    </row>
    <row r="816" spans="1:16" ht="15" hidden="1" customHeight="1" x14ac:dyDescent="0.2">
      <c r="A816" s="184"/>
      <c r="B816" s="184"/>
      <c r="C816" s="188"/>
      <c r="D816" s="185"/>
      <c r="E816" s="189"/>
      <c r="F816" s="177"/>
      <c r="G816" s="191"/>
      <c r="H816" s="190"/>
      <c r="I816" s="190"/>
      <c r="J816" s="190"/>
      <c r="K816" s="186"/>
      <c r="L816" s="184"/>
      <c r="M816" s="184"/>
      <c r="N816" s="184"/>
      <c r="O816" s="183"/>
      <c r="P816" s="11"/>
    </row>
    <row r="817" spans="1:68" ht="15" hidden="1" customHeight="1" x14ac:dyDescent="0.2">
      <c r="A817" s="184"/>
      <c r="B817" s="184"/>
      <c r="C817" s="188"/>
      <c r="D817" s="185"/>
      <c r="E817" s="189" t="str">
        <f>IFERROR(VLOOKUP($D817,'2. Provider Details'!$A:$H,2,FALSE),"Select Supplier")</f>
        <v>Select Supplier</v>
      </c>
      <c r="F817" s="177"/>
      <c r="G817" s="191"/>
      <c r="H817" s="190"/>
      <c r="I817" s="190"/>
      <c r="J817" s="190"/>
      <c r="K817" s="186"/>
      <c r="L817" s="184"/>
      <c r="M817" s="184"/>
      <c r="N817" s="184"/>
      <c r="O817" s="183"/>
      <c r="P817" s="11"/>
    </row>
    <row r="818" spans="1:68" ht="15" hidden="1" customHeight="1" x14ac:dyDescent="0.2">
      <c r="A818" s="184"/>
      <c r="B818" s="184"/>
      <c r="C818" s="188"/>
      <c r="D818" s="185"/>
      <c r="E818" s="189" t="str">
        <f>IFERROR(VLOOKUP($D818,'2. Provider Details'!$A:$H,2,FALSE),"Select Supplier")</f>
        <v>Select Supplier</v>
      </c>
      <c r="F818" s="177"/>
      <c r="G818" s="191"/>
      <c r="H818" s="190"/>
      <c r="I818" s="190"/>
      <c r="J818" s="190"/>
      <c r="K818" s="186"/>
      <c r="L818" s="184"/>
      <c r="M818" s="184"/>
      <c r="N818" s="184"/>
      <c r="O818" s="183"/>
      <c r="P818" s="11"/>
    </row>
    <row r="819" spans="1:68" s="90" customFormat="1" ht="30" hidden="1" customHeight="1" x14ac:dyDescent="0.2">
      <c r="A819" s="87">
        <v>44869</v>
      </c>
      <c r="B819" s="87"/>
      <c r="C819" s="167">
        <v>22000</v>
      </c>
      <c r="D819" s="85" t="s">
        <v>332</v>
      </c>
      <c r="E819" s="28" t="str">
        <f>IFERROR(VLOOKUP($D819,'2. Provider Details'!$A:$H,2,FALSE),"Select Supplier")</f>
        <v>Select Supplier</v>
      </c>
      <c r="F819" s="31" t="str">
        <f>IFERROR(VLOOKUP($D819,'2. Provider Details'!$A:$H,6,FALSE),"Select Supplier")</f>
        <v>Select Supplier</v>
      </c>
      <c r="G819" s="27"/>
      <c r="H819" s="31"/>
      <c r="I819" s="31"/>
      <c r="J819" s="31" t="str">
        <f>IFERROR(VLOOKUP($D819,'2. Provider Details'!$A:$H,7,FALSE),"Select Supplier")</f>
        <v>Select Supplier</v>
      </c>
      <c r="K819" s="89"/>
      <c r="L819" s="87"/>
      <c r="M819" s="87"/>
      <c r="N819" s="87"/>
      <c r="O819" s="86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1"/>
      <c r="BH819" s="11"/>
      <c r="BI819" s="11"/>
      <c r="BJ819" s="11"/>
      <c r="BK819" s="11"/>
      <c r="BL819" s="11"/>
      <c r="BM819" s="11"/>
      <c r="BN819" s="11"/>
      <c r="BO819" s="11"/>
      <c r="BP819" s="11"/>
    </row>
    <row r="820" spans="1:68" ht="15" hidden="1" customHeight="1" x14ac:dyDescent="0.2">
      <c r="A820" s="184"/>
      <c r="B820" s="184"/>
      <c r="C820" s="188"/>
      <c r="D820" s="185"/>
      <c r="E820" s="189" t="str">
        <f>IFERROR(VLOOKUP($D820,'2. Provider Details'!$A:$H,2,FALSE),"Select Supplier")</f>
        <v>Select Supplier</v>
      </c>
      <c r="F820" s="190"/>
      <c r="G820" s="191"/>
      <c r="H820" s="190"/>
      <c r="I820" s="190"/>
      <c r="J820" s="190"/>
      <c r="K820" s="186"/>
      <c r="L820" s="184"/>
      <c r="M820" s="184"/>
      <c r="N820" s="184"/>
      <c r="O820" s="183"/>
      <c r="P820" s="11"/>
    </row>
    <row r="821" spans="1:68" ht="15" hidden="1" customHeight="1" x14ac:dyDescent="0.2">
      <c r="A821" s="184"/>
      <c r="B821" s="184"/>
      <c r="C821" s="188"/>
      <c r="D821" s="185"/>
      <c r="E821" s="189" t="str">
        <f>IFERROR(VLOOKUP($D821,'2. Provider Details'!$A:$H,2,FALSE),"Select Supplier")</f>
        <v>Select Supplier</v>
      </c>
      <c r="F821" s="190"/>
      <c r="G821" s="191"/>
      <c r="H821" s="190"/>
      <c r="I821" s="190"/>
      <c r="J821" s="190"/>
      <c r="K821" s="186"/>
      <c r="L821" s="184"/>
      <c r="M821" s="184"/>
      <c r="N821" s="184"/>
      <c r="O821" s="183"/>
      <c r="P821" s="11"/>
    </row>
    <row r="822" spans="1:68" ht="15" hidden="1" customHeight="1" x14ac:dyDescent="0.2">
      <c r="A822" s="184"/>
      <c r="B822" s="184"/>
      <c r="C822" s="188"/>
      <c r="D822" s="185"/>
      <c r="E822" s="189" t="str">
        <f>IFERROR(VLOOKUP($D822,'2. Provider Details'!$A:$H,2,FALSE),"Select Supplier")</f>
        <v>Select Supplier</v>
      </c>
      <c r="F822" s="190"/>
      <c r="G822" s="191"/>
      <c r="H822" s="190"/>
      <c r="I822" s="190"/>
      <c r="J822" s="190"/>
      <c r="K822" s="186"/>
      <c r="L822" s="184"/>
      <c r="M822" s="184"/>
      <c r="N822" s="184"/>
      <c r="O822" s="183"/>
      <c r="P822" s="11"/>
    </row>
    <row r="823" spans="1:68" ht="15" hidden="1" customHeight="1" x14ac:dyDescent="0.2">
      <c r="A823" s="184"/>
      <c r="B823" s="184"/>
      <c r="C823" s="188"/>
      <c r="D823" s="185"/>
      <c r="E823" s="189" t="str">
        <f>IFERROR(VLOOKUP($D823,'2. Provider Details'!$A:$H,2,FALSE),"Select Supplier")</f>
        <v>Select Supplier</v>
      </c>
      <c r="F823" s="190"/>
      <c r="G823" s="191"/>
      <c r="H823" s="190"/>
      <c r="I823" s="190"/>
      <c r="J823" s="190"/>
      <c r="K823" s="186"/>
      <c r="L823" s="184"/>
      <c r="M823" s="184"/>
      <c r="N823" s="184"/>
      <c r="O823" s="183"/>
      <c r="P823" s="11"/>
    </row>
    <row r="824" spans="1:68" ht="90" hidden="1" customHeight="1" x14ac:dyDescent="0.2">
      <c r="A824" s="87">
        <v>44851</v>
      </c>
      <c r="B824" s="87">
        <v>44851</v>
      </c>
      <c r="C824" s="110">
        <v>6900</v>
      </c>
      <c r="D824" s="85" t="s">
        <v>90</v>
      </c>
      <c r="E824" s="28" t="s">
        <v>93</v>
      </c>
      <c r="F824" s="31">
        <f>IFERROR(VLOOKUP($D824,'2. Provider Details'!$A:$H,6,FALSE),"Select Supplier")</f>
        <v>235030744</v>
      </c>
      <c r="G824" s="27" t="s">
        <v>322</v>
      </c>
      <c r="H824" s="31"/>
      <c r="I824" s="31"/>
      <c r="J824" s="31" t="str">
        <f>IFERROR(VLOOKUP($D824,'2. Provider Details'!$A:$H,7,FALSE),"Select Supplier")</f>
        <v>Yes</v>
      </c>
      <c r="K824" s="89">
        <v>1</v>
      </c>
      <c r="L824" s="87">
        <v>44852</v>
      </c>
      <c r="M824" s="87">
        <v>44851</v>
      </c>
      <c r="N824" s="87">
        <v>45107</v>
      </c>
      <c r="O824" s="108" t="s">
        <v>12</v>
      </c>
      <c r="P824" s="11"/>
    </row>
    <row r="825" spans="1:68" ht="15" hidden="1" customHeight="1" x14ac:dyDescent="0.2">
      <c r="A825" s="171"/>
      <c r="B825" s="171"/>
      <c r="C825" s="175"/>
      <c r="D825" s="172"/>
      <c r="E825" s="176" t="str">
        <f>IFERROR(VLOOKUP($D825,'2. Provider Details'!$A:$H,2,FALSE),"Select Supplier")</f>
        <v>Select Supplier</v>
      </c>
      <c r="F825" s="177"/>
      <c r="G825" s="178"/>
      <c r="H825" s="177"/>
      <c r="I825" s="177"/>
      <c r="J825" s="177" t="str">
        <f>IFERROR(VLOOKUP($D825,'2. Provider Details'!$A:$H,7,FALSE),"Select Supplier")</f>
        <v>Select Supplier</v>
      </c>
      <c r="K825" s="173"/>
      <c r="L825" s="171"/>
      <c r="M825" s="171"/>
      <c r="N825" s="171"/>
      <c r="O825" s="170"/>
      <c r="P825" s="11"/>
    </row>
    <row r="826" spans="1:68" ht="15" hidden="1" customHeight="1" x14ac:dyDescent="0.2">
      <c r="A826" s="171"/>
      <c r="B826" s="171"/>
      <c r="C826" s="175"/>
      <c r="D826" s="172"/>
      <c r="E826" s="176"/>
      <c r="F826" s="177"/>
      <c r="G826" s="178"/>
      <c r="H826" s="177"/>
      <c r="I826" s="177"/>
      <c r="J826" s="190"/>
      <c r="K826" s="173"/>
      <c r="L826" s="171"/>
      <c r="M826" s="171"/>
      <c r="N826" s="171"/>
      <c r="O826" s="170"/>
      <c r="P826" s="11"/>
    </row>
    <row r="827" spans="1:68" s="210" customFormat="1" ht="15" hidden="1" customHeight="1" x14ac:dyDescent="0.2">
      <c r="A827" s="171"/>
      <c r="B827" s="171"/>
      <c r="C827" s="175"/>
      <c r="D827" s="172"/>
      <c r="E827" s="176"/>
      <c r="F827" s="177"/>
      <c r="G827" s="178"/>
      <c r="H827" s="177"/>
      <c r="I827" s="177"/>
      <c r="J827" s="177"/>
      <c r="K827" s="173"/>
      <c r="L827" s="171"/>
      <c r="M827" s="171"/>
      <c r="N827" s="171"/>
      <c r="O827" s="170"/>
    </row>
    <row r="828" spans="1:68" ht="60" hidden="1" customHeight="1" x14ac:dyDescent="0.2">
      <c r="A828" s="87">
        <v>44855</v>
      </c>
      <c r="B828" s="87">
        <v>44857</v>
      </c>
      <c r="C828" s="167">
        <v>8526</v>
      </c>
      <c r="D828" s="85" t="s">
        <v>80</v>
      </c>
      <c r="E828" s="28" t="str">
        <f>IFERROR(VLOOKUP($D828,'2. Provider Details'!$A:$H,2,FALSE),"Select Supplier")</f>
        <v>11 Ferndell Close 
Cannock 
Staffs 
WS11 1HR</v>
      </c>
      <c r="F828" s="31" t="str">
        <f>IFERROR(VLOOKUP($D828,'2. Provider Details'!$A:$H,6,FALSE),"Select Supplier")</f>
        <v>N/A</v>
      </c>
      <c r="G828" s="27" t="s">
        <v>5</v>
      </c>
      <c r="H828" s="31"/>
      <c r="I828" s="31"/>
      <c r="J828" s="31" t="str">
        <f>IFERROR(VLOOKUP($D828,'2. Provider Details'!$A:$H,7,FALSE),"Select Supplier")</f>
        <v>Yes</v>
      </c>
      <c r="K828" s="89">
        <v>4</v>
      </c>
      <c r="L828" s="87">
        <v>44855</v>
      </c>
      <c r="M828" s="87">
        <v>44865</v>
      </c>
      <c r="N828" s="87">
        <v>45107</v>
      </c>
      <c r="O828" s="108" t="s">
        <v>12</v>
      </c>
      <c r="P828" s="11"/>
    </row>
    <row r="829" spans="1:68" ht="60" hidden="1" customHeight="1" x14ac:dyDescent="0.2">
      <c r="A829" s="87">
        <v>44855</v>
      </c>
      <c r="B829" s="87">
        <v>44857</v>
      </c>
      <c r="C829" s="167">
        <v>6860</v>
      </c>
      <c r="D829" s="85" t="s">
        <v>80</v>
      </c>
      <c r="E829" s="28" t="str">
        <f>IFERROR(VLOOKUP($D829,'2. Provider Details'!$A:$H,2,FALSE),"Select Supplier")</f>
        <v>11 Ferndell Close 
Cannock 
Staffs 
WS11 1HR</v>
      </c>
      <c r="F829" s="31" t="str">
        <f>IFERROR(VLOOKUP($D829,'2. Provider Details'!$A:$H,6,FALSE),"Select Supplier")</f>
        <v>N/A</v>
      </c>
      <c r="G829" s="27" t="s">
        <v>322</v>
      </c>
      <c r="H829" s="31"/>
      <c r="I829" s="31"/>
      <c r="J829" s="31" t="str">
        <f>IFERROR(VLOOKUP($D829,'2. Provider Details'!$A:$H,7,FALSE),"Select Supplier")</f>
        <v>Yes</v>
      </c>
      <c r="K829" s="89">
        <v>1</v>
      </c>
      <c r="L829" s="87">
        <v>44855</v>
      </c>
      <c r="M829" s="87">
        <v>44865</v>
      </c>
      <c r="N829" s="87">
        <v>44974</v>
      </c>
      <c r="O829" s="108" t="s">
        <v>12</v>
      </c>
      <c r="P829" s="11"/>
    </row>
    <row r="830" spans="1:68" ht="90" hidden="1" customHeight="1" x14ac:dyDescent="0.2">
      <c r="A830" s="87">
        <v>44855</v>
      </c>
      <c r="B830" s="87">
        <v>44857</v>
      </c>
      <c r="C830" s="167">
        <v>6555</v>
      </c>
      <c r="D830" s="85" t="s">
        <v>90</v>
      </c>
      <c r="E830" s="28" t="str">
        <f>IFERROR(VLOOKUP($D830,'2. Provider Details'!$A:$H,2,FALSE),"Select Supplier")</f>
        <v>Dean Row Court  
Summerfields Village Centre 
Dean Row Road  
Wilmslow 
SK9 2TB</v>
      </c>
      <c r="F830" s="31">
        <f>IFERROR(VLOOKUP($D830,'2. Provider Details'!$A:$H,6,FALSE),"Select Supplier")</f>
        <v>235030744</v>
      </c>
      <c r="G830" s="27" t="s">
        <v>322</v>
      </c>
      <c r="H830" s="31"/>
      <c r="I830" s="31"/>
      <c r="J830" s="31" t="str">
        <f>IFERROR(VLOOKUP($D830,'2. Provider Details'!$A:$H,7,FALSE),"Select Supplier")</f>
        <v>Yes</v>
      </c>
      <c r="K830" s="89">
        <v>1</v>
      </c>
      <c r="L830" s="87">
        <v>44855</v>
      </c>
      <c r="M830" s="87">
        <v>44865</v>
      </c>
      <c r="N830" s="87">
        <v>45016</v>
      </c>
      <c r="O830" s="108" t="s">
        <v>12</v>
      </c>
      <c r="P830" s="11"/>
    </row>
    <row r="831" spans="1:68" ht="60" hidden="1" customHeight="1" x14ac:dyDescent="0.2">
      <c r="A831" s="87">
        <v>44860</v>
      </c>
      <c r="B831" s="87">
        <v>44862</v>
      </c>
      <c r="C831" s="167">
        <v>8526</v>
      </c>
      <c r="D831" s="85" t="s">
        <v>80</v>
      </c>
      <c r="E831" s="28" t="str">
        <f>IFERROR(VLOOKUP($D831,'2. Provider Details'!$A:$H,2,FALSE),"Select Supplier")</f>
        <v>11 Ferndell Close 
Cannock 
Staffs 
WS11 1HR</v>
      </c>
      <c r="F831" s="31" t="str">
        <f>IFERROR(VLOOKUP($D831,'2. Provider Details'!$A:$H,6,FALSE),"Select Supplier")</f>
        <v>N/A</v>
      </c>
      <c r="G831" s="27" t="s">
        <v>322</v>
      </c>
      <c r="H831" s="31"/>
      <c r="I831" s="31"/>
      <c r="J831" s="31" t="str">
        <f>IFERROR(VLOOKUP($D831,'2. Provider Details'!$A:$H,7,FALSE),"Select Supplier")</f>
        <v>Yes</v>
      </c>
      <c r="K831" s="89">
        <v>2</v>
      </c>
      <c r="L831" s="87">
        <v>44865</v>
      </c>
      <c r="M831" s="87">
        <v>44865</v>
      </c>
      <c r="N831" s="87">
        <v>45107</v>
      </c>
      <c r="O831" s="108" t="s">
        <v>12</v>
      </c>
      <c r="P831" s="11"/>
    </row>
    <row r="832" spans="1:68" ht="15" hidden="1" customHeight="1" x14ac:dyDescent="0.2">
      <c r="A832" s="171"/>
      <c r="B832" s="171"/>
      <c r="C832" s="175"/>
      <c r="D832" s="172"/>
      <c r="E832" s="176" t="str">
        <f>IFERROR(VLOOKUP($D832,'2. Provider Details'!$A:$H,2,FALSE),"Select Supplier")</f>
        <v>Select Supplier</v>
      </c>
      <c r="F832" s="177" t="str">
        <f>IFERROR(VLOOKUP($D832,'2. Provider Details'!$A:$H,6,FALSE),"Select Supplier")</f>
        <v>Select Supplier</v>
      </c>
      <c r="G832" s="178"/>
      <c r="H832" s="177"/>
      <c r="I832" s="177"/>
      <c r="J832" s="177" t="str">
        <f>IFERROR(VLOOKUP($D832,'2. Provider Details'!$A:$H,7,FALSE),"Select Supplier")</f>
        <v>Select Supplier</v>
      </c>
      <c r="K832" s="173"/>
      <c r="L832" s="171"/>
      <c r="M832" s="171"/>
      <c r="N832" s="171"/>
      <c r="O832" s="170"/>
      <c r="P832" s="11"/>
    </row>
    <row r="833" spans="1:16" ht="60" hidden="1" customHeight="1" x14ac:dyDescent="0.2">
      <c r="A833" s="87">
        <v>44855</v>
      </c>
      <c r="B833" s="87">
        <v>44858</v>
      </c>
      <c r="C833" s="167">
        <v>3190</v>
      </c>
      <c r="D833" s="85" t="s">
        <v>369</v>
      </c>
      <c r="E833" s="28" t="s">
        <v>372</v>
      </c>
      <c r="F833" s="31">
        <v>20123188</v>
      </c>
      <c r="G833" s="27" t="s">
        <v>5</v>
      </c>
      <c r="H833" s="31"/>
      <c r="I833" s="31"/>
      <c r="J833" s="31">
        <f>IFERROR(VLOOKUP($D833,'2. Provider Details'!$A:$H,7,FALSE),"Select Supplier")</f>
        <v>0</v>
      </c>
      <c r="K833" s="89">
        <v>1</v>
      </c>
      <c r="L833" s="87">
        <v>44855</v>
      </c>
      <c r="M833" s="87">
        <v>44865</v>
      </c>
      <c r="N833" s="87">
        <v>44974</v>
      </c>
      <c r="O833" s="108" t="s">
        <v>12</v>
      </c>
      <c r="P833" s="11"/>
    </row>
    <row r="834" spans="1:16" ht="15" hidden="1" customHeight="1" x14ac:dyDescent="0.2">
      <c r="A834" s="171"/>
      <c r="B834" s="171"/>
      <c r="C834" s="175"/>
      <c r="D834" s="172"/>
      <c r="E834" s="176" t="str">
        <f>IFERROR(VLOOKUP($D834,'2. Provider Details'!$A:$H,2,FALSE),"Select Supplier")</f>
        <v>Select Supplier</v>
      </c>
      <c r="F834" s="177"/>
      <c r="G834" s="178"/>
      <c r="H834" s="177"/>
      <c r="I834" s="177"/>
      <c r="J834" s="177" t="str">
        <f>IFERROR(VLOOKUP($D834,'2. Provider Details'!$A:$H,7,FALSE),"Select Supplier")</f>
        <v>Select Supplier</v>
      </c>
      <c r="K834" s="173"/>
      <c r="L834" s="171"/>
      <c r="M834" s="171"/>
      <c r="N834" s="171"/>
      <c r="O834" s="170"/>
      <c r="P834" s="11"/>
    </row>
    <row r="835" spans="1:16" ht="60" hidden="1" customHeight="1" x14ac:dyDescent="0.2">
      <c r="A835" s="87">
        <v>44862</v>
      </c>
      <c r="B835" s="87">
        <v>44867</v>
      </c>
      <c r="C835" s="167">
        <v>7000</v>
      </c>
      <c r="D835" s="85" t="s">
        <v>369</v>
      </c>
      <c r="E835" s="28" t="s">
        <v>372</v>
      </c>
      <c r="F835" s="31">
        <v>20123188</v>
      </c>
      <c r="G835" s="27" t="s">
        <v>5</v>
      </c>
      <c r="H835" s="31"/>
      <c r="I835" s="31"/>
      <c r="J835" s="31">
        <f>IFERROR(VLOOKUP($D835,'2. Provider Details'!$A:$H,7,FALSE),"Select Supplier")</f>
        <v>0</v>
      </c>
      <c r="K835" s="89">
        <v>1</v>
      </c>
      <c r="L835" s="87">
        <v>44867</v>
      </c>
      <c r="M835" s="87">
        <v>44865</v>
      </c>
      <c r="N835" s="87">
        <v>44974</v>
      </c>
      <c r="O835" s="108" t="s">
        <v>12</v>
      </c>
      <c r="P835" s="11"/>
    </row>
    <row r="836" spans="1:16" ht="90" hidden="1" customHeight="1" x14ac:dyDescent="0.2">
      <c r="A836" s="87">
        <v>44859</v>
      </c>
      <c r="B836" s="87">
        <v>44860</v>
      </c>
      <c r="C836" s="167">
        <v>6670</v>
      </c>
      <c r="D836" s="85" t="s">
        <v>90</v>
      </c>
      <c r="E836" s="28" t="str">
        <f>IFERROR(VLOOKUP($D836,'2. Provider Details'!$A:$H,2,FALSE),"Select Supplier")</f>
        <v>Dean Row Court  
Summerfields Village Centre 
Dean Row Road  
Wilmslow 
SK9 2TB</v>
      </c>
      <c r="F836" s="31">
        <f>IFERROR(VLOOKUP($D836,'2. Provider Details'!$A:$H,6,FALSE),"Select Supplier")</f>
        <v>235030744</v>
      </c>
      <c r="G836" s="27" t="s">
        <v>322</v>
      </c>
      <c r="H836" s="31"/>
      <c r="I836" s="31"/>
      <c r="J836" s="31" t="str">
        <f>IFERROR(VLOOKUP($D836,'2. Provider Details'!$A:$H,7,FALSE),"Select Supplier")</f>
        <v>Yes</v>
      </c>
      <c r="K836" s="89">
        <v>2</v>
      </c>
      <c r="L836" s="87">
        <v>44860</v>
      </c>
      <c r="M836" s="87">
        <v>44865</v>
      </c>
      <c r="N836" s="87">
        <v>45107</v>
      </c>
      <c r="O836" s="108" t="s">
        <v>12</v>
      </c>
      <c r="P836" s="11"/>
    </row>
    <row r="837" spans="1:16" ht="15" hidden="1" customHeight="1" x14ac:dyDescent="0.2">
      <c r="A837" s="171"/>
      <c r="B837" s="171"/>
      <c r="C837" s="175"/>
      <c r="D837" s="172"/>
      <c r="E837" s="176" t="str">
        <f>IFERROR(VLOOKUP($D837,'2. Provider Details'!$A:$H,2,FALSE),"Select Supplier")</f>
        <v>Select Supplier</v>
      </c>
      <c r="F837" s="177"/>
      <c r="G837" s="178"/>
      <c r="H837" s="177"/>
      <c r="I837" s="177"/>
      <c r="J837" s="177" t="str">
        <f>IFERROR(VLOOKUP($D837,'2. Provider Details'!$A:$H,7,FALSE),"Select Supplier")</f>
        <v>Select Supplier</v>
      </c>
      <c r="K837" s="173"/>
      <c r="L837" s="171"/>
      <c r="M837" s="171"/>
      <c r="N837" s="171"/>
      <c r="O837" s="170"/>
      <c r="P837" s="11"/>
    </row>
    <row r="838" spans="1:16" ht="15" hidden="1" customHeight="1" x14ac:dyDescent="0.2">
      <c r="A838" s="171"/>
      <c r="B838" s="171"/>
      <c r="C838" s="175"/>
      <c r="D838" s="172"/>
      <c r="E838" s="176" t="str">
        <f>IFERROR(VLOOKUP($D838,'2. Provider Details'!$A:$H,2,FALSE),"Select Supplier")</f>
        <v>Select Supplier</v>
      </c>
      <c r="F838" s="177"/>
      <c r="G838" s="178"/>
      <c r="H838" s="177"/>
      <c r="I838" s="177"/>
      <c r="J838" s="177" t="str">
        <f>IFERROR(VLOOKUP($D838,'2. Provider Details'!$A:$H,7,FALSE),"Select Supplier")</f>
        <v>Select Supplier</v>
      </c>
      <c r="K838" s="173"/>
      <c r="L838" s="171"/>
      <c r="M838" s="171"/>
      <c r="N838" s="171"/>
      <c r="O838" s="170"/>
      <c r="P838" s="11"/>
    </row>
    <row r="839" spans="1:16" ht="45" hidden="1" customHeight="1" x14ac:dyDescent="0.2">
      <c r="A839" s="87">
        <v>44853</v>
      </c>
      <c r="B839" s="87">
        <v>44853</v>
      </c>
      <c r="C839" s="167">
        <v>3704</v>
      </c>
      <c r="D839" s="85" t="s">
        <v>413</v>
      </c>
      <c r="E839" s="28" t="s">
        <v>371</v>
      </c>
      <c r="F839" s="31">
        <f>IFERROR(VLOOKUP($D839,'2. Provider Details'!$A:$H,6,FALSE),"Select Supplier")</f>
        <v>0</v>
      </c>
      <c r="G839" s="27" t="s">
        <v>44</v>
      </c>
      <c r="H839" s="31"/>
      <c r="I839" s="31"/>
      <c r="J839" s="31" t="str">
        <f>IFERROR(VLOOKUP($D839,'2. Provider Details'!$A:$H,7,FALSE),"Select Supplier")</f>
        <v>Yes</v>
      </c>
      <c r="K839" s="89" t="s">
        <v>44</v>
      </c>
      <c r="L839" s="87">
        <v>44853</v>
      </c>
      <c r="M839" s="87">
        <v>44865</v>
      </c>
      <c r="N839" s="87">
        <v>44911</v>
      </c>
      <c r="O839" s="108" t="s">
        <v>12</v>
      </c>
      <c r="P839" s="11"/>
    </row>
    <row r="840" spans="1:16" ht="15" hidden="1" customHeight="1" x14ac:dyDescent="0.2">
      <c r="A840" s="171"/>
      <c r="B840" s="171"/>
      <c r="C840" s="175"/>
      <c r="D840" s="172"/>
      <c r="E840" s="176" t="str">
        <f>IFERROR(VLOOKUP($D840,'2. Provider Details'!$A:$H,2,FALSE),"Select Supplier")</f>
        <v>Select Supplier</v>
      </c>
      <c r="F840" s="177"/>
      <c r="G840" s="178"/>
      <c r="H840" s="177"/>
      <c r="I840" s="177"/>
      <c r="J840" s="177" t="str">
        <f>IFERROR(VLOOKUP($D840,'2. Provider Details'!$A:$H,7,FALSE),"Select Supplier")</f>
        <v>Select Supplier</v>
      </c>
      <c r="K840" s="173"/>
      <c r="L840" s="171"/>
      <c r="M840" s="171"/>
      <c r="N840" s="171"/>
      <c r="O840" s="170"/>
      <c r="P840" s="11"/>
    </row>
    <row r="841" spans="1:16" ht="15" hidden="1" customHeight="1" x14ac:dyDescent="0.2">
      <c r="A841" s="171"/>
      <c r="B841" s="171"/>
      <c r="C841" s="175"/>
      <c r="D841" s="172"/>
      <c r="E841" s="176" t="str">
        <f>IFERROR(VLOOKUP($D841,'2. Provider Details'!$A:$H,2,FALSE),"Select Supplier")</f>
        <v>Select Supplier</v>
      </c>
      <c r="F841" s="177"/>
      <c r="G841" s="178"/>
      <c r="H841" s="177"/>
      <c r="I841" s="177"/>
      <c r="J841" s="177" t="str">
        <f>IFERROR(VLOOKUP($D841,'2. Provider Details'!$A:$H,7,FALSE),"Select Supplier")</f>
        <v>Select Supplier</v>
      </c>
      <c r="K841" s="173"/>
      <c r="L841" s="171"/>
      <c r="M841" s="171"/>
      <c r="N841" s="171"/>
      <c r="O841" s="170"/>
      <c r="P841" s="11"/>
    </row>
    <row r="842" spans="1:16" ht="15" hidden="1" customHeight="1" x14ac:dyDescent="0.2">
      <c r="A842" s="171"/>
      <c r="B842" s="171"/>
      <c r="C842" s="175"/>
      <c r="D842" s="172"/>
      <c r="E842" s="176" t="str">
        <f>IFERROR(VLOOKUP($D842,'2. Provider Details'!$A:$H,2,FALSE),"Select Supplier")</f>
        <v>Select Supplier</v>
      </c>
      <c r="F842" s="177"/>
      <c r="G842" s="178"/>
      <c r="H842" s="177"/>
      <c r="I842" s="177"/>
      <c r="J842" s="177" t="str">
        <f>IFERROR(VLOOKUP($D842,'2. Provider Details'!$A:$H,7,FALSE),"Select Supplier")</f>
        <v>Select Supplier</v>
      </c>
      <c r="K842" s="173"/>
      <c r="L842" s="171"/>
      <c r="M842" s="171"/>
      <c r="N842" s="171"/>
      <c r="O842" s="170"/>
      <c r="P842" s="11"/>
    </row>
    <row r="843" spans="1:16" ht="90" hidden="1" customHeight="1" x14ac:dyDescent="0.2">
      <c r="A843" s="87">
        <v>44855</v>
      </c>
      <c r="B843" s="87">
        <v>44855</v>
      </c>
      <c r="C843" s="167">
        <v>3220</v>
      </c>
      <c r="D843" s="85" t="s">
        <v>90</v>
      </c>
      <c r="E843" s="28" t="str">
        <f>IFERROR(VLOOKUP($D843,'2. Provider Details'!$A:$H,2,FALSE),"Select Supplier")</f>
        <v>Dean Row Court  
Summerfields Village Centre 
Dean Row Road  
Wilmslow 
SK9 2TB</v>
      </c>
      <c r="F843" s="31">
        <f>IFERROR(VLOOKUP($D843,'2. Provider Details'!$A:$H,6,FALSE),"Select Supplier")</f>
        <v>235030744</v>
      </c>
      <c r="G843" s="27" t="s">
        <v>5</v>
      </c>
      <c r="H843" s="31"/>
      <c r="I843" s="31"/>
      <c r="J843" s="31" t="str">
        <f>IFERROR(VLOOKUP($D843,'2. Provider Details'!$A:$H,7,FALSE),"Select Supplier")</f>
        <v>Yes</v>
      </c>
      <c r="K843" s="89">
        <v>1</v>
      </c>
      <c r="L843" s="87">
        <v>44855</v>
      </c>
      <c r="M843" s="87">
        <v>44865</v>
      </c>
      <c r="N843" s="87">
        <v>44974</v>
      </c>
      <c r="O843" s="108" t="s">
        <v>12</v>
      </c>
      <c r="P843" s="11"/>
    </row>
    <row r="844" spans="1:16" ht="60" hidden="1" customHeight="1" x14ac:dyDescent="0.2">
      <c r="A844" s="87">
        <v>44865</v>
      </c>
      <c r="B844" s="87">
        <v>44865</v>
      </c>
      <c r="C844" s="167">
        <v>5684</v>
      </c>
      <c r="D844" s="85" t="s">
        <v>80</v>
      </c>
      <c r="E844" s="28" t="str">
        <f>IFERROR(VLOOKUP($D844,'2. Provider Details'!$A:$H,2,FALSE),"Select Supplier")</f>
        <v>11 Ferndell Close 
Cannock 
Staffs 
WS11 1HR</v>
      </c>
      <c r="F844" s="31" t="str">
        <f>IFERROR(VLOOKUP($D844,'2. Provider Details'!$A:$H,6,FALSE),"Select Supplier")</f>
        <v>N/A</v>
      </c>
      <c r="G844" s="27" t="s">
        <v>5</v>
      </c>
      <c r="H844" s="31"/>
      <c r="I844" s="31"/>
      <c r="J844" s="31" t="str">
        <f>IFERROR(VLOOKUP($D844,'2. Provider Details'!$A:$H,7,FALSE),"Select Supplier")</f>
        <v>Yes</v>
      </c>
      <c r="K844" s="89">
        <v>1</v>
      </c>
      <c r="L844" s="87">
        <v>44865</v>
      </c>
      <c r="M844" s="87">
        <v>44865</v>
      </c>
      <c r="N844" s="87">
        <v>44742</v>
      </c>
      <c r="O844" s="108" t="s">
        <v>12</v>
      </c>
      <c r="P844" s="11"/>
    </row>
    <row r="845" spans="1:16" ht="15" hidden="1" customHeight="1" x14ac:dyDescent="0.2">
      <c r="A845" s="171"/>
      <c r="B845" s="171"/>
      <c r="C845" s="175"/>
      <c r="D845" s="172"/>
      <c r="E845" s="176" t="str">
        <f>IFERROR(VLOOKUP($D845,'2. Provider Details'!$A:$H,2,FALSE),"Select Supplier")</f>
        <v>Select Supplier</v>
      </c>
      <c r="F845" s="177"/>
      <c r="G845" s="178"/>
      <c r="H845" s="177"/>
      <c r="I845" s="177"/>
      <c r="J845" s="177" t="str">
        <f>IFERROR(VLOOKUP($D845,'2. Provider Details'!$A:$H,7,FALSE),"Select Supplier")</f>
        <v>Select Supplier</v>
      </c>
      <c r="K845" s="173"/>
      <c r="L845" s="171"/>
      <c r="M845" s="171"/>
      <c r="N845" s="171"/>
      <c r="O845" s="170"/>
      <c r="P845" s="11"/>
    </row>
    <row r="846" spans="1:16" ht="60" hidden="1" customHeight="1" x14ac:dyDescent="0.2">
      <c r="A846" s="87">
        <v>44872</v>
      </c>
      <c r="B846" s="87">
        <v>44872</v>
      </c>
      <c r="C846" s="167">
        <v>2548</v>
      </c>
      <c r="D846" s="85" t="s">
        <v>80</v>
      </c>
      <c r="E846" s="28" t="str">
        <f>IFERROR(VLOOKUP($D846,'2. Provider Details'!$A:$H,2,FALSE),"Select Supplier")</f>
        <v>11 Ferndell Close 
Cannock 
Staffs 
WS11 1HR</v>
      </c>
      <c r="F846" s="31" t="str">
        <f>IFERROR(VLOOKUP($D846,'2. Provider Details'!$A:$H,6,FALSE),"Select Supplier")</f>
        <v>N/A</v>
      </c>
      <c r="G846" s="27" t="s">
        <v>322</v>
      </c>
      <c r="H846" s="31"/>
      <c r="I846" s="31"/>
      <c r="J846" s="31" t="str">
        <f>IFERROR(VLOOKUP($D846,'2. Provider Details'!$A:$H,7,FALSE),"Select Supplier")</f>
        <v>Yes</v>
      </c>
      <c r="K846" s="89">
        <v>1</v>
      </c>
      <c r="L846" s="87">
        <v>44872</v>
      </c>
      <c r="M846" s="87">
        <v>44872</v>
      </c>
      <c r="N846" s="87">
        <v>44974</v>
      </c>
      <c r="O846" s="108" t="s">
        <v>12</v>
      </c>
      <c r="P846" s="11"/>
    </row>
    <row r="847" spans="1:16" ht="15" hidden="1" customHeight="1" x14ac:dyDescent="0.2">
      <c r="A847" s="171"/>
      <c r="B847" s="171"/>
      <c r="C847" s="175"/>
      <c r="D847" s="172"/>
      <c r="E847" s="176" t="str">
        <f>IFERROR(VLOOKUP($D847,'2. Provider Details'!$A:$H,2,FALSE),"Select Supplier")</f>
        <v>Select Supplier</v>
      </c>
      <c r="F847" s="177"/>
      <c r="G847" s="178"/>
      <c r="H847" s="177"/>
      <c r="I847" s="177"/>
      <c r="J847" s="177" t="str">
        <f>IFERROR(VLOOKUP($D847,'2. Provider Details'!$A:$H,7,FALSE),"Select Supplier")</f>
        <v>Select Supplier</v>
      </c>
      <c r="K847" s="173"/>
      <c r="L847" s="171"/>
      <c r="M847" s="171"/>
      <c r="N847" s="171"/>
      <c r="O847" s="170"/>
      <c r="P847" s="11"/>
    </row>
    <row r="848" spans="1:16" ht="15" hidden="1" customHeight="1" x14ac:dyDescent="0.2">
      <c r="A848" s="171"/>
      <c r="B848" s="171"/>
      <c r="C848" s="175"/>
      <c r="D848" s="172"/>
      <c r="E848" s="176" t="str">
        <f>IFERROR(VLOOKUP($D848,'2. Provider Details'!$A:$H,2,FALSE),"Select Supplier")</f>
        <v>Select Supplier</v>
      </c>
      <c r="F848" s="177" t="str">
        <f>IFERROR(VLOOKUP($D848,'2. Provider Details'!$A:$H,6,FALSE),"Select Supplier")</f>
        <v>Select Supplier</v>
      </c>
      <c r="G848" s="178"/>
      <c r="H848" s="177"/>
      <c r="I848" s="177"/>
      <c r="J848" s="177" t="str">
        <f>IFERROR(VLOOKUP($D848,'2. Provider Details'!$A:$H,7,FALSE),"Select Supplier")</f>
        <v>Select Supplier</v>
      </c>
      <c r="K848" s="173"/>
      <c r="L848" s="171"/>
      <c r="M848" s="171"/>
      <c r="N848" s="171"/>
      <c r="O848" s="170"/>
      <c r="P848" s="11"/>
    </row>
    <row r="849" spans="1:68" s="90" customFormat="1" ht="60" hidden="1" customHeight="1" x14ac:dyDescent="0.2">
      <c r="A849" s="87">
        <v>44869</v>
      </c>
      <c r="B849" s="87"/>
      <c r="C849" s="167">
        <v>30000</v>
      </c>
      <c r="D849" s="85" t="s">
        <v>80</v>
      </c>
      <c r="E849" s="28" t="str">
        <f>IFERROR(VLOOKUP($D849,'2. Provider Details'!$A:$H,2,FALSE),"Select Supplier")</f>
        <v>11 Ferndell Close 
Cannock 
Staffs 
WS11 1HR</v>
      </c>
      <c r="F849" s="31" t="str">
        <f>IFERROR(VLOOKUP($D849,'2. Provider Details'!$A:$H,6,FALSE),"Select Supplier")</f>
        <v>N/A</v>
      </c>
      <c r="G849" s="27" t="s">
        <v>366</v>
      </c>
      <c r="H849" s="31"/>
      <c r="I849" s="31"/>
      <c r="J849" s="31" t="str">
        <f>IFERROR(VLOOKUP($D849,'2. Provider Details'!$A:$H,7,FALSE),"Select Supplier")</f>
        <v>Yes</v>
      </c>
      <c r="K849" s="89"/>
      <c r="L849" s="87"/>
      <c r="M849" s="87"/>
      <c r="N849" s="87"/>
      <c r="O849" s="86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1"/>
      <c r="BH849" s="11"/>
      <c r="BI849" s="11"/>
      <c r="BJ849" s="11"/>
      <c r="BK849" s="11"/>
      <c r="BL849" s="11"/>
      <c r="BM849" s="11"/>
      <c r="BN849" s="11"/>
      <c r="BO849" s="11"/>
      <c r="BP849" s="11"/>
    </row>
    <row r="850" spans="1:68" ht="15" hidden="1" customHeight="1" x14ac:dyDescent="0.2">
      <c r="A850" s="171"/>
      <c r="B850" s="171"/>
      <c r="C850" s="175"/>
      <c r="D850" s="172"/>
      <c r="E850" s="176" t="str">
        <f>IFERROR(VLOOKUP($D850,'2. Provider Details'!$A:$H,2,FALSE),"Select Supplier")</f>
        <v>Select Supplier</v>
      </c>
      <c r="F850" s="177" t="str">
        <f>IFERROR(VLOOKUP($D850,'2. Provider Details'!$A:$H,6,FALSE),"Select Supplier")</f>
        <v>Select Supplier</v>
      </c>
      <c r="G850" s="178"/>
      <c r="H850" s="177"/>
      <c r="I850" s="177"/>
      <c r="J850" s="177" t="str">
        <f>IFERROR(VLOOKUP($D850,'2. Provider Details'!$A:$H,7,FALSE),"Select Supplier")</f>
        <v>Select Supplier</v>
      </c>
      <c r="K850" s="173"/>
      <c r="L850" s="171"/>
      <c r="M850" s="171"/>
      <c r="N850" s="171"/>
      <c r="O850" s="170"/>
      <c r="P850" s="11"/>
    </row>
    <row r="851" spans="1:68" ht="30" hidden="1" customHeight="1" x14ac:dyDescent="0.2">
      <c r="A851" s="87">
        <v>44869</v>
      </c>
      <c r="B851" s="87">
        <v>44869</v>
      </c>
      <c r="C851" s="167">
        <v>8316</v>
      </c>
      <c r="D851" s="85" t="s">
        <v>363</v>
      </c>
      <c r="E851" s="28" t="str">
        <f>IFERROR(VLOOKUP($D851,'2. Provider Details'!$A:$H,2,FALSE),"Select Supplier")</f>
        <v>Select Supplier</v>
      </c>
      <c r="F851" s="31" t="str">
        <f>IFERROR(VLOOKUP($D851,'2. Provider Details'!$A:$H,6,FALSE),"Select Supplier")</f>
        <v>Select Supplier</v>
      </c>
      <c r="G851" s="27" t="s">
        <v>322</v>
      </c>
      <c r="H851" s="31"/>
      <c r="I851" s="31"/>
      <c r="J851" s="31" t="str">
        <f>IFERROR(VLOOKUP($D851,'2. Provider Details'!$A:$H,7,FALSE),"Select Supplier")</f>
        <v>Select Supplier</v>
      </c>
      <c r="K851" s="89">
        <v>1</v>
      </c>
      <c r="L851" s="87">
        <v>44869</v>
      </c>
      <c r="M851" s="87">
        <v>44872</v>
      </c>
      <c r="N851" s="87">
        <v>45107</v>
      </c>
      <c r="O851" s="108" t="s">
        <v>12</v>
      </c>
      <c r="P851" s="11"/>
    </row>
    <row r="852" spans="1:68" ht="75" hidden="1" customHeight="1" x14ac:dyDescent="0.2">
      <c r="A852" s="87">
        <v>44866</v>
      </c>
      <c r="B852" s="87">
        <v>44867</v>
      </c>
      <c r="C852" s="167">
        <v>6500</v>
      </c>
      <c r="D852" s="85" t="s">
        <v>189</v>
      </c>
      <c r="E852" s="28" t="str">
        <f>IFERROR(VLOOKUP($D852,'2. Provider Details'!$A:$H,2,FALSE),"Select Supplier")</f>
        <v>15 Pike Way
North Weald 
Epping 
Essex 
CM16 6BL</v>
      </c>
      <c r="F852" s="31">
        <f>IFERROR(VLOOKUP($D852,'2. Provider Details'!$A:$H,6,FALSE),"Select Supplier")</f>
        <v>220425676</v>
      </c>
      <c r="G852" s="27" t="s">
        <v>322</v>
      </c>
      <c r="H852" s="31"/>
      <c r="I852" s="31"/>
      <c r="J852" s="31" t="str">
        <f>IFERROR(VLOOKUP($D852,'2. Provider Details'!$A:$H,7,FALSE),"Select Supplier")</f>
        <v>Yes</v>
      </c>
      <c r="K852" s="89">
        <v>1</v>
      </c>
      <c r="L852" s="87">
        <v>44867</v>
      </c>
      <c r="M852" s="87">
        <v>44872</v>
      </c>
      <c r="N852" s="87">
        <v>44974</v>
      </c>
      <c r="O852" s="108" t="s">
        <v>12</v>
      </c>
      <c r="P852" s="11"/>
    </row>
    <row r="853" spans="1:68" ht="60" hidden="1" customHeight="1" x14ac:dyDescent="0.2">
      <c r="A853" s="87">
        <v>44872</v>
      </c>
      <c r="B853" s="87">
        <v>44974</v>
      </c>
      <c r="C853" s="167">
        <v>6370</v>
      </c>
      <c r="D853" s="85" t="s">
        <v>80</v>
      </c>
      <c r="E853" s="28" t="str">
        <f>IFERROR(VLOOKUP($D853,'2. Provider Details'!$A:$H,2,FALSE),"Select Supplier")</f>
        <v>11 Ferndell Close 
Cannock 
Staffs 
WS11 1HR</v>
      </c>
      <c r="F853" s="31" t="str">
        <f>IFERROR(VLOOKUP($D853,'2. Provider Details'!$A:$H,6,FALSE),"Select Supplier")</f>
        <v>N/A</v>
      </c>
      <c r="G853" s="27" t="s">
        <v>5</v>
      </c>
      <c r="H853" s="31"/>
      <c r="I853" s="31"/>
      <c r="J853" s="31" t="str">
        <f>IFERROR(VLOOKUP($D853,'2. Provider Details'!$A:$H,7,FALSE),"Select Supplier")</f>
        <v>Yes</v>
      </c>
      <c r="K853" s="89">
        <v>3</v>
      </c>
      <c r="L853" s="87">
        <v>44868</v>
      </c>
      <c r="M853" s="87">
        <v>44872</v>
      </c>
      <c r="N853" s="87">
        <v>44974</v>
      </c>
      <c r="O853" s="108" t="s">
        <v>12</v>
      </c>
      <c r="P853" s="11"/>
    </row>
    <row r="854" spans="1:68" ht="60" hidden="1" customHeight="1" x14ac:dyDescent="0.2">
      <c r="A854" s="87">
        <v>44879</v>
      </c>
      <c r="B854" s="87">
        <v>44880</v>
      </c>
      <c r="C854" s="167">
        <v>2970</v>
      </c>
      <c r="D854" s="85" t="s">
        <v>186</v>
      </c>
      <c r="E854" s="28" t="str">
        <f>IFERROR(VLOOKUP($D854,'2. Provider Details'!$A:$H,2,FALSE),"Select Supplier")</f>
        <v>99 Trent Valley Road
Lichfield
WS13 6EZ</v>
      </c>
      <c r="F854" s="31" t="str">
        <f>IFERROR(VLOOKUP($D854,'2. Provider Details'!$A:$H,6,FALSE),"Select Supplier")</f>
        <v>N/A</v>
      </c>
      <c r="G854" s="27" t="s">
        <v>322</v>
      </c>
      <c r="H854" s="31"/>
      <c r="I854" s="31"/>
      <c r="J854" s="31" t="str">
        <f>IFERROR(VLOOKUP($D854,'2. Provider Details'!$A:$H,7,FALSE),"Select Supplier")</f>
        <v>Yes</v>
      </c>
      <c r="K854" s="89">
        <v>2</v>
      </c>
      <c r="L854" s="87">
        <v>44875</v>
      </c>
      <c r="M854" s="87">
        <v>44879</v>
      </c>
      <c r="N854" s="87">
        <v>44911</v>
      </c>
      <c r="O854" s="108" t="s">
        <v>12</v>
      </c>
      <c r="P854" s="11"/>
    </row>
    <row r="855" spans="1:68" ht="15" hidden="1" customHeight="1" x14ac:dyDescent="0.2">
      <c r="A855" s="171"/>
      <c r="B855" s="171"/>
      <c r="C855" s="175"/>
      <c r="D855" s="172"/>
      <c r="E855" s="176" t="str">
        <f>IFERROR(VLOOKUP($D855,'2. Provider Details'!$A:$H,2,FALSE),"Select Supplier")</f>
        <v>Select Supplier</v>
      </c>
      <c r="F855" s="177" t="str">
        <f>IFERROR(VLOOKUP($D855,'2. Provider Details'!$A:$H,6,FALSE),"Select Supplier")</f>
        <v>Select Supplier</v>
      </c>
      <c r="G855" s="178"/>
      <c r="H855" s="177"/>
      <c r="I855" s="177"/>
      <c r="J855" s="177" t="str">
        <f>IFERROR(VLOOKUP($D855,'2. Provider Details'!$A:$H,7,FALSE),"Select Supplier")</f>
        <v>Select Supplier</v>
      </c>
      <c r="K855" s="173"/>
      <c r="L855" s="171"/>
      <c r="M855" s="171"/>
      <c r="N855" s="171"/>
      <c r="O855" s="170"/>
      <c r="P855" s="11"/>
    </row>
    <row r="856" spans="1:68" ht="60" hidden="1" customHeight="1" x14ac:dyDescent="0.2">
      <c r="A856" s="87">
        <v>44872</v>
      </c>
      <c r="B856" s="87">
        <v>44874</v>
      </c>
      <c r="C856" s="167">
        <v>5432</v>
      </c>
      <c r="D856" s="85" t="s">
        <v>186</v>
      </c>
      <c r="E856" s="28" t="str">
        <f>IFERROR(VLOOKUP($D856,'2. Provider Details'!$A:$H,2,FALSE),"Select Supplier")</f>
        <v>99 Trent Valley Road
Lichfield
WS13 6EZ</v>
      </c>
      <c r="F856" s="31" t="str">
        <f>IFERROR(VLOOKUP($D856,'2. Provider Details'!$A:$H,6,FALSE),"Select Supplier")</f>
        <v>N/A</v>
      </c>
      <c r="G856" s="27" t="s">
        <v>322</v>
      </c>
      <c r="H856" s="31"/>
      <c r="I856" s="31"/>
      <c r="J856" s="31" t="str">
        <f>IFERROR(VLOOKUP($D856,'2. Provider Details'!$A:$H,7,FALSE),"Select Supplier")</f>
        <v>Yes</v>
      </c>
      <c r="K856" s="89">
        <v>2</v>
      </c>
      <c r="L856" s="87">
        <v>44874</v>
      </c>
      <c r="M856" s="87">
        <v>44872</v>
      </c>
      <c r="N856" s="87">
        <v>45107</v>
      </c>
      <c r="O856" s="108" t="s">
        <v>12</v>
      </c>
      <c r="P856" s="11"/>
    </row>
    <row r="857" spans="1:68" ht="15" hidden="1" customHeight="1" x14ac:dyDescent="0.2">
      <c r="A857" s="184"/>
      <c r="B857" s="184"/>
      <c r="C857" s="188"/>
      <c r="D857" s="185"/>
      <c r="E857" s="189" t="str">
        <f>IFERROR(VLOOKUP($D857,'2. Provider Details'!$A:$H,2,FALSE),"Select Supplier")</f>
        <v>Select Supplier</v>
      </c>
      <c r="F857" s="190" t="str">
        <f>IFERROR(VLOOKUP($D857,'2. Provider Details'!$A:$H,6,FALSE),"Select Supplier")</f>
        <v>Select Supplier</v>
      </c>
      <c r="G857" s="191"/>
      <c r="H857" s="190"/>
      <c r="I857" s="190"/>
      <c r="J857" s="190" t="str">
        <f>IFERROR(VLOOKUP($D857,'2. Provider Details'!$A:$H,7,FALSE),"Select Supplier")</f>
        <v>Select Supplier</v>
      </c>
      <c r="K857" s="186"/>
      <c r="L857" s="184"/>
      <c r="M857" s="184"/>
      <c r="N857" s="184"/>
      <c r="O857" s="183"/>
      <c r="P857" s="11"/>
    </row>
    <row r="858" spans="1:68" ht="60" hidden="1" customHeight="1" x14ac:dyDescent="0.2">
      <c r="A858" s="87">
        <v>44874</v>
      </c>
      <c r="B858" s="87">
        <v>44875</v>
      </c>
      <c r="C858" s="167">
        <v>5820</v>
      </c>
      <c r="D858" s="85" t="s">
        <v>186</v>
      </c>
      <c r="E858" s="28" t="str">
        <f>IFERROR(VLOOKUP($D858,'2. Provider Details'!$A:$H,2,FALSE),"Select Supplier")</f>
        <v>99 Trent Valley Road
Lichfield
WS13 6EZ</v>
      </c>
      <c r="F858" s="31" t="str">
        <f>IFERROR(VLOOKUP($D858,'2. Provider Details'!$A:$H,6,FALSE),"Select Supplier")</f>
        <v>N/A</v>
      </c>
      <c r="G858" s="27" t="s">
        <v>5</v>
      </c>
      <c r="H858" s="31"/>
      <c r="I858" s="31"/>
      <c r="J858" s="31" t="str">
        <f>IFERROR(VLOOKUP($D858,'2. Provider Details'!$A:$H,7,FALSE),"Select Supplier")</f>
        <v>Yes</v>
      </c>
      <c r="K858" s="89">
        <v>2</v>
      </c>
      <c r="L858" s="87">
        <v>44875</v>
      </c>
      <c r="M858" s="87">
        <v>44879</v>
      </c>
      <c r="N858" s="87">
        <v>44609</v>
      </c>
      <c r="O858" s="108" t="s">
        <v>12</v>
      </c>
      <c r="P858" s="11"/>
    </row>
    <row r="859" spans="1:68" ht="60" hidden="1" customHeight="1" x14ac:dyDescent="0.2">
      <c r="A859" s="87">
        <v>44875</v>
      </c>
      <c r="B859" s="87">
        <v>44876</v>
      </c>
      <c r="C859" s="167">
        <v>3960</v>
      </c>
      <c r="D859" s="85" t="s">
        <v>369</v>
      </c>
      <c r="E859" s="28" t="s">
        <v>372</v>
      </c>
      <c r="F859" s="31">
        <v>20123188</v>
      </c>
      <c r="G859" s="27" t="s">
        <v>5</v>
      </c>
      <c r="H859" s="31"/>
      <c r="I859" s="31"/>
      <c r="J859" s="31">
        <f>IFERROR(VLOOKUP($D859,'2. Provider Details'!$A:$H,7,FALSE),"Select Supplier")</f>
        <v>0</v>
      </c>
      <c r="K859" s="89">
        <v>1</v>
      </c>
      <c r="L859" s="87">
        <v>44876</v>
      </c>
      <c r="M859" s="87">
        <v>44879</v>
      </c>
      <c r="N859" s="87">
        <v>44974</v>
      </c>
      <c r="O859" s="108" t="s">
        <v>12</v>
      </c>
      <c r="P859" s="11"/>
    </row>
    <row r="860" spans="1:68" ht="60" hidden="1" customHeight="1" x14ac:dyDescent="0.2">
      <c r="A860" s="87">
        <v>44875</v>
      </c>
      <c r="B860" s="87">
        <v>44876</v>
      </c>
      <c r="C860" s="167">
        <v>5940</v>
      </c>
      <c r="D860" s="85" t="s">
        <v>369</v>
      </c>
      <c r="E860" s="28" t="s">
        <v>372</v>
      </c>
      <c r="F860" s="31">
        <v>20123188</v>
      </c>
      <c r="G860" s="27" t="s">
        <v>322</v>
      </c>
      <c r="H860" s="31"/>
      <c r="I860" s="31"/>
      <c r="J860" s="31">
        <f>IFERROR(VLOOKUP($D860,'2. Provider Details'!$A:$H,7,FALSE),"Select Supplier")</f>
        <v>0</v>
      </c>
      <c r="K860" s="89">
        <v>1</v>
      </c>
      <c r="L860" s="87">
        <v>44876</v>
      </c>
      <c r="M860" s="87">
        <v>44879</v>
      </c>
      <c r="N860" s="87">
        <v>45107</v>
      </c>
      <c r="O860" s="108" t="s">
        <v>12</v>
      </c>
      <c r="P860" s="11"/>
    </row>
    <row r="861" spans="1:68" ht="45" hidden="1" customHeight="1" x14ac:dyDescent="0.2">
      <c r="A861" s="87">
        <v>44868</v>
      </c>
      <c r="B861" s="87">
        <v>44868</v>
      </c>
      <c r="C861" s="167">
        <v>490</v>
      </c>
      <c r="D861" s="85" t="s">
        <v>175</v>
      </c>
      <c r="E861" s="28" t="str">
        <f>IFERROR(VLOOKUP($D861,'2. Provider Details'!$A:$H,2,FALSE),"Select Supplier")</f>
        <v>Orchard Street
Tamworth
B79 7RH</v>
      </c>
      <c r="F861" s="31" t="str">
        <f>IFERROR(VLOOKUP($D861,'2. Provider Details'!$A:$H,6,FALSE),"Select Supplier")</f>
        <v>N/A</v>
      </c>
      <c r="G861" s="27" t="s">
        <v>44</v>
      </c>
      <c r="H861" s="31"/>
      <c r="I861" s="31"/>
      <c r="J861" s="31" t="str">
        <f>IFERROR(VLOOKUP($D861,'2. Provider Details'!$A:$H,7,FALSE),"Select Supplier")</f>
        <v>Yes</v>
      </c>
      <c r="K861" s="89" t="s">
        <v>44</v>
      </c>
      <c r="L861" s="87">
        <v>44869</v>
      </c>
      <c r="M861" s="87">
        <v>44865</v>
      </c>
      <c r="N861" s="87">
        <v>44974</v>
      </c>
      <c r="O861" s="108" t="s">
        <v>12</v>
      </c>
      <c r="P861" s="11"/>
    </row>
    <row r="862" spans="1:68" ht="30" hidden="1" customHeight="1" x14ac:dyDescent="0.2">
      <c r="A862" s="87">
        <v>44868</v>
      </c>
      <c r="B862" s="87">
        <v>44874</v>
      </c>
      <c r="C862" s="167">
        <v>5720</v>
      </c>
      <c r="D862" s="85" t="s">
        <v>332</v>
      </c>
      <c r="E862" s="28" t="str">
        <f>IFERROR(VLOOKUP($D862,'2. Provider Details'!$A:$H,2,FALSE),"Select Supplier")</f>
        <v>Select Supplier</v>
      </c>
      <c r="F862" s="31" t="str">
        <f>IFERROR(VLOOKUP($D862,'2. Provider Details'!$A:$H,6,FALSE),"Select Supplier")</f>
        <v>Select Supplier</v>
      </c>
      <c r="G862" s="27" t="s">
        <v>44</v>
      </c>
      <c r="H862" s="31"/>
      <c r="I862" s="31"/>
      <c r="J862" s="31" t="str">
        <f>IFERROR(VLOOKUP($D862,'2. Provider Details'!$A:$H,7,FALSE),"Select Supplier")</f>
        <v>Select Supplier</v>
      </c>
      <c r="K862" s="89" t="s">
        <v>44</v>
      </c>
      <c r="L862" s="87">
        <v>44874</v>
      </c>
      <c r="M862" s="87">
        <v>44886</v>
      </c>
      <c r="N862" s="87">
        <v>37669</v>
      </c>
      <c r="O862" s="108" t="s">
        <v>12</v>
      </c>
      <c r="P862" s="11"/>
    </row>
    <row r="863" spans="1:68" ht="15" hidden="1" customHeight="1" x14ac:dyDescent="0.2">
      <c r="A863" s="171"/>
      <c r="B863" s="171"/>
      <c r="C863" s="175"/>
      <c r="D863" s="172"/>
      <c r="E863" s="176" t="str">
        <f>IFERROR(VLOOKUP($D863,'2. Provider Details'!$A:$H,2,FALSE),"Select Supplier")</f>
        <v>Select Supplier</v>
      </c>
      <c r="F863" s="177" t="str">
        <f>IFERROR(VLOOKUP($D863,'2. Provider Details'!$A:$H,6,FALSE),"Select Supplier")</f>
        <v>Select Supplier</v>
      </c>
      <c r="G863" s="178"/>
      <c r="H863" s="177"/>
      <c r="I863" s="177"/>
      <c r="J863" s="177" t="str">
        <f>IFERROR(VLOOKUP($D863,'2. Provider Details'!$A:$H,7,FALSE),"Select Supplier")</f>
        <v>Select Supplier</v>
      </c>
      <c r="K863" s="173"/>
      <c r="L863" s="171"/>
      <c r="M863" s="171"/>
      <c r="N863" s="171"/>
      <c r="O863" s="170"/>
      <c r="P863" s="11"/>
    </row>
    <row r="864" spans="1:68" ht="60" hidden="1" customHeight="1" x14ac:dyDescent="0.2">
      <c r="A864" s="87">
        <v>44881</v>
      </c>
      <c r="B864" s="87">
        <v>44882</v>
      </c>
      <c r="C864" s="167">
        <v>5200</v>
      </c>
      <c r="D864" s="85" t="s">
        <v>369</v>
      </c>
      <c r="E864" s="28" t="s">
        <v>372</v>
      </c>
      <c r="F864" s="31">
        <v>20123188</v>
      </c>
      <c r="G864" s="27" t="s">
        <v>322</v>
      </c>
      <c r="H864" s="31"/>
      <c r="I864" s="31"/>
      <c r="J864" s="31">
        <f>IFERROR(VLOOKUP($D864,'2. Provider Details'!$A:$H,7,FALSE),"Select Supplier")</f>
        <v>0</v>
      </c>
      <c r="K864" s="89">
        <v>1</v>
      </c>
      <c r="L864" s="87">
        <v>44882</v>
      </c>
      <c r="M864" s="87">
        <v>44886</v>
      </c>
      <c r="N864" s="87">
        <v>45107</v>
      </c>
      <c r="O864" s="108" t="s">
        <v>12</v>
      </c>
      <c r="P864" s="11"/>
    </row>
    <row r="865" spans="1:16" ht="60" hidden="1" customHeight="1" x14ac:dyDescent="0.2">
      <c r="A865" s="87">
        <v>44886</v>
      </c>
      <c r="B865" s="87">
        <v>44887</v>
      </c>
      <c r="C865" s="167">
        <v>3520</v>
      </c>
      <c r="D865" s="85" t="s">
        <v>369</v>
      </c>
      <c r="E865" s="28" t="s">
        <v>372</v>
      </c>
      <c r="F865" s="31">
        <v>20123188</v>
      </c>
      <c r="G865" s="27" t="s">
        <v>5</v>
      </c>
      <c r="H865" s="31"/>
      <c r="I865" s="31"/>
      <c r="J865" s="31">
        <f>IFERROR(VLOOKUP($D865,'2. Provider Details'!$A:$H,7,FALSE),"Select Supplier")</f>
        <v>0</v>
      </c>
      <c r="K865" s="89">
        <v>1</v>
      </c>
      <c r="L865" s="87">
        <v>44887</v>
      </c>
      <c r="M865" s="87">
        <v>44886</v>
      </c>
      <c r="N865" s="87">
        <v>45016</v>
      </c>
      <c r="O865" s="108" t="s">
        <v>12</v>
      </c>
      <c r="P865" s="11"/>
    </row>
    <row r="866" spans="1:16" ht="60" hidden="1" customHeight="1" x14ac:dyDescent="0.2">
      <c r="A866" s="87">
        <v>44881</v>
      </c>
      <c r="B866" s="87">
        <v>44882</v>
      </c>
      <c r="C866" s="167">
        <v>2200</v>
      </c>
      <c r="D866" s="85" t="s">
        <v>369</v>
      </c>
      <c r="E866" s="28" t="s">
        <v>372</v>
      </c>
      <c r="F866" s="31">
        <v>20123188</v>
      </c>
      <c r="G866" s="27" t="s">
        <v>322</v>
      </c>
      <c r="H866" s="31"/>
      <c r="I866" s="31"/>
      <c r="J866" s="31">
        <f>IFERROR(VLOOKUP($D866,'2. Provider Details'!$A:$H,7,FALSE),"Select Supplier")</f>
        <v>0</v>
      </c>
      <c r="K866" s="89">
        <v>1</v>
      </c>
      <c r="L866" s="87">
        <v>44882</v>
      </c>
      <c r="M866" s="87">
        <v>44893</v>
      </c>
      <c r="N866" s="87">
        <v>44974</v>
      </c>
      <c r="O866" s="108" t="s">
        <v>12</v>
      </c>
      <c r="P866" s="11"/>
    </row>
    <row r="867" spans="1:16" ht="60" hidden="1" customHeight="1" x14ac:dyDescent="0.2">
      <c r="A867" s="87">
        <v>44889</v>
      </c>
      <c r="B867" s="87">
        <v>44893</v>
      </c>
      <c r="C867" s="167">
        <v>5500</v>
      </c>
      <c r="D867" s="85" t="s">
        <v>369</v>
      </c>
      <c r="E867" s="28" t="s">
        <v>372</v>
      </c>
      <c r="F867" s="31">
        <v>20123188</v>
      </c>
      <c r="G867" s="27" t="s">
        <v>322</v>
      </c>
      <c r="H867" s="31"/>
      <c r="I867" s="31"/>
      <c r="J867" s="31">
        <f>IFERROR(VLOOKUP($D867,'2. Provider Details'!$A:$H,7,FALSE),"Select Supplier")</f>
        <v>0</v>
      </c>
      <c r="K867" s="89">
        <v>1</v>
      </c>
      <c r="L867" s="87">
        <v>44893</v>
      </c>
      <c r="M867" s="87">
        <v>44893</v>
      </c>
      <c r="N867" s="87">
        <v>44974</v>
      </c>
      <c r="O867" s="108" t="s">
        <v>12</v>
      </c>
      <c r="P867" s="11"/>
    </row>
    <row r="868" spans="1:16" ht="15" hidden="1" customHeight="1" x14ac:dyDescent="0.2">
      <c r="A868" s="184"/>
      <c r="B868" s="184"/>
      <c r="C868" s="188"/>
      <c r="D868" s="185"/>
      <c r="E868" s="189" t="str">
        <f>IFERROR(VLOOKUP($D868,'2. Provider Details'!$A:$H,2,FALSE),"Select Supplier")</f>
        <v>Select Supplier</v>
      </c>
      <c r="F868" s="190" t="str">
        <f>IFERROR(VLOOKUP($D868,'2. Provider Details'!$A:$H,6,FALSE),"Select Supplier")</f>
        <v>Select Supplier</v>
      </c>
      <c r="G868" s="191"/>
      <c r="H868" s="190"/>
      <c r="I868" s="190"/>
      <c r="J868" s="190" t="str">
        <f>IFERROR(VLOOKUP($D868,'2. Provider Details'!$A:$H,7,FALSE),"Select Supplier")</f>
        <v>Select Supplier</v>
      </c>
      <c r="K868" s="186"/>
      <c r="L868" s="184"/>
      <c r="M868" s="184"/>
      <c r="N868" s="184"/>
      <c r="O868" s="183"/>
      <c r="P868" s="11"/>
    </row>
    <row r="869" spans="1:16" ht="15" hidden="1" customHeight="1" x14ac:dyDescent="0.2">
      <c r="A869" s="184"/>
      <c r="B869" s="184"/>
      <c r="C869" s="188"/>
      <c r="D869" s="185"/>
      <c r="E869" s="189" t="str">
        <f>IFERROR(VLOOKUP($D869,'2. Provider Details'!$A:$H,2,FALSE),"Select Supplier")</f>
        <v>Select Supplier</v>
      </c>
      <c r="F869" s="190" t="str">
        <f>IFERROR(VLOOKUP($D869,'2. Provider Details'!$A:$H,6,FALSE),"Select Supplier")</f>
        <v>Select Supplier</v>
      </c>
      <c r="G869" s="191"/>
      <c r="H869" s="190"/>
      <c r="I869" s="190"/>
      <c r="J869" s="190" t="str">
        <f>IFERROR(VLOOKUP($D869,'2. Provider Details'!$A:$H,7,FALSE),"Select Supplier")</f>
        <v>Select Supplier</v>
      </c>
      <c r="K869" s="186"/>
      <c r="L869" s="184"/>
      <c r="M869" s="184"/>
      <c r="N869" s="184"/>
      <c r="O869" s="183"/>
      <c r="P869" s="11"/>
    </row>
    <row r="870" spans="1:16" ht="15" hidden="1" customHeight="1" x14ac:dyDescent="0.2">
      <c r="A870" s="184"/>
      <c r="B870" s="184"/>
      <c r="C870" s="188"/>
      <c r="D870" s="185"/>
      <c r="E870" s="189" t="str">
        <f>IFERROR(VLOOKUP($D870,'2. Provider Details'!$A:$H,2,FALSE),"Select Supplier")</f>
        <v>Select Supplier</v>
      </c>
      <c r="F870" s="190" t="str">
        <f>IFERROR(VLOOKUP($D870,'2. Provider Details'!$A:$H,6,FALSE),"Select Supplier")</f>
        <v>Select Supplier</v>
      </c>
      <c r="G870" s="191"/>
      <c r="H870" s="190"/>
      <c r="I870" s="190"/>
      <c r="J870" s="190" t="str">
        <f>IFERROR(VLOOKUP($D870,'2. Provider Details'!$A:$H,7,FALSE),"Select Supplier")</f>
        <v>Select Supplier</v>
      </c>
      <c r="K870" s="186"/>
      <c r="L870" s="184"/>
      <c r="M870" s="184"/>
      <c r="N870" s="184"/>
      <c r="O870" s="183"/>
      <c r="P870" s="11"/>
    </row>
    <row r="871" spans="1:16" ht="60" hidden="1" customHeight="1" x14ac:dyDescent="0.2">
      <c r="A871" s="87">
        <v>44883</v>
      </c>
      <c r="B871" s="87">
        <v>44883</v>
      </c>
      <c r="C871" s="167">
        <v>8526</v>
      </c>
      <c r="D871" s="85" t="s">
        <v>80</v>
      </c>
      <c r="E871" s="28" t="str">
        <f>IFERROR(VLOOKUP($D871,'2. Provider Details'!$A:$H,2,FALSE),"Select Supplier")</f>
        <v>11 Ferndell Close 
Cannock 
Staffs 
WS11 1HR</v>
      </c>
      <c r="F871" s="31" t="str">
        <f>IFERROR(VLOOKUP($D871,'2. Provider Details'!$A:$H,6,FALSE),"Select Supplier")</f>
        <v>N/A</v>
      </c>
      <c r="G871" s="27" t="s">
        <v>322</v>
      </c>
      <c r="H871" s="31"/>
      <c r="I871" s="31"/>
      <c r="J871" s="31" t="str">
        <f>IFERROR(VLOOKUP($D871,'2. Provider Details'!$A:$H,7,FALSE),"Select Supplier")</f>
        <v>Yes</v>
      </c>
      <c r="K871" s="89">
        <v>2</v>
      </c>
      <c r="L871" s="87">
        <v>44883</v>
      </c>
      <c r="M871" s="87">
        <v>44886</v>
      </c>
      <c r="N871" s="87">
        <v>45132</v>
      </c>
      <c r="O871" s="108" t="s">
        <v>12</v>
      </c>
      <c r="P871" s="11"/>
    </row>
    <row r="872" spans="1:16" ht="60" hidden="1" customHeight="1" x14ac:dyDescent="0.2">
      <c r="A872" s="87">
        <v>44883</v>
      </c>
      <c r="B872" s="87">
        <v>44883</v>
      </c>
      <c r="C872" s="167">
        <v>8700</v>
      </c>
      <c r="D872" s="85" t="s">
        <v>299</v>
      </c>
      <c r="E872" s="28" t="str">
        <f>IFERROR(VLOOKUP($D872,'2. Provider Details'!$A:$H,2,FALSE),"Select Supplier")</f>
        <v>5 St Paul's Square
Burton on Trent
Staffordshire
DE14 2EF</v>
      </c>
      <c r="F872" s="31" t="str">
        <f>IFERROR(VLOOKUP($D872,'2. Provider Details'!$A:$H,6,FALSE),"Select Supplier")</f>
        <v>N/A</v>
      </c>
      <c r="G872" s="27" t="s">
        <v>5</v>
      </c>
      <c r="H872" s="31"/>
      <c r="I872" s="31"/>
      <c r="J872" s="31" t="str">
        <f>IFERROR(VLOOKUP($D872,'2. Provider Details'!$A:$H,7,FALSE),"Select Supplier")</f>
        <v>Yes</v>
      </c>
      <c r="K872" s="89">
        <v>1</v>
      </c>
      <c r="L872" s="87">
        <v>44883</v>
      </c>
      <c r="M872" s="87">
        <v>44886</v>
      </c>
      <c r="N872" s="87">
        <v>45132</v>
      </c>
      <c r="O872" s="108" t="s">
        <v>12</v>
      </c>
      <c r="P872" s="11"/>
    </row>
    <row r="873" spans="1:16" ht="60" hidden="1" customHeight="1" x14ac:dyDescent="0.2">
      <c r="A873" s="87">
        <v>44883</v>
      </c>
      <c r="B873" s="87">
        <v>44893</v>
      </c>
      <c r="C873" s="167">
        <v>5390</v>
      </c>
      <c r="D873" s="85" t="s">
        <v>186</v>
      </c>
      <c r="E873" s="28" t="str">
        <f>IFERROR(VLOOKUP($D873,'2. Provider Details'!$A:$H,2,FALSE),"Select Supplier")</f>
        <v>99 Trent Valley Road
Lichfield
WS13 6EZ</v>
      </c>
      <c r="F873" s="31" t="str">
        <f>IFERROR(VLOOKUP($D873,'2. Provider Details'!$A:$H,6,FALSE),"Select Supplier")</f>
        <v>N/A</v>
      </c>
      <c r="G873" s="27" t="s">
        <v>322</v>
      </c>
      <c r="H873" s="31"/>
      <c r="I873" s="31"/>
      <c r="J873" s="31" t="str">
        <f>IFERROR(VLOOKUP($D873,'2. Provider Details'!$A:$H,7,FALSE),"Select Supplier")</f>
        <v>Yes</v>
      </c>
      <c r="K873" s="89">
        <v>3</v>
      </c>
      <c r="L873" s="87">
        <v>44893</v>
      </c>
      <c r="M873" s="87">
        <v>44886</v>
      </c>
      <c r="N873" s="87">
        <v>44974</v>
      </c>
      <c r="O873" s="108" t="s">
        <v>12</v>
      </c>
      <c r="P873" s="11"/>
    </row>
    <row r="874" spans="1:16" ht="15" hidden="1" customHeight="1" x14ac:dyDescent="0.2">
      <c r="A874" s="184"/>
      <c r="B874" s="184"/>
      <c r="C874" s="188"/>
      <c r="D874" s="185"/>
      <c r="E874" s="189" t="str">
        <f>IFERROR(VLOOKUP($D874,'2. Provider Details'!$A:$H,2,FALSE),"Select Supplier")</f>
        <v>Select Supplier</v>
      </c>
      <c r="F874" s="190" t="str">
        <f>IFERROR(VLOOKUP($D874,'2. Provider Details'!$A:$H,6,FALSE),"Select Supplier")</f>
        <v>Select Supplier</v>
      </c>
      <c r="G874" s="191"/>
      <c r="H874" s="190"/>
      <c r="I874" s="190"/>
      <c r="J874" s="190" t="str">
        <f>IFERROR(VLOOKUP($D874,'2. Provider Details'!$A:$H,7,FALSE),"Select Supplier")</f>
        <v>Select Supplier</v>
      </c>
      <c r="K874" s="186"/>
      <c r="L874" s="184"/>
      <c r="M874" s="184"/>
      <c r="N874" s="184"/>
      <c r="O874" s="183"/>
      <c r="P874" s="11"/>
    </row>
    <row r="875" spans="1:16" ht="15" hidden="1" customHeight="1" x14ac:dyDescent="0.2">
      <c r="A875" s="184"/>
      <c r="B875" s="184"/>
      <c r="C875" s="188"/>
      <c r="D875" s="185"/>
      <c r="E875" s="189" t="str">
        <f>IFERROR(VLOOKUP($D875,'2. Provider Details'!$A:$H,2,FALSE),"Select Supplier")</f>
        <v>Select Supplier</v>
      </c>
      <c r="F875" s="190" t="str">
        <f>IFERROR(VLOOKUP($D875,'2. Provider Details'!$A:$H,6,FALSE),"Select Supplier")</f>
        <v>Select Supplier</v>
      </c>
      <c r="G875" s="191"/>
      <c r="H875" s="190"/>
      <c r="I875" s="190"/>
      <c r="J875" s="190" t="str">
        <f>IFERROR(VLOOKUP($D875,'2. Provider Details'!$A:$H,7,FALSE),"Select Supplier")</f>
        <v>Select Supplier</v>
      </c>
      <c r="K875" s="186"/>
      <c r="L875" s="184"/>
      <c r="M875" s="184"/>
      <c r="N875" s="184"/>
      <c r="O875" s="183"/>
      <c r="P875" s="11"/>
    </row>
    <row r="876" spans="1:16" ht="15" hidden="1" customHeight="1" x14ac:dyDescent="0.2">
      <c r="A876" s="184"/>
      <c r="B876" s="184"/>
      <c r="C876" s="188"/>
      <c r="D876" s="185"/>
      <c r="E876" s="189" t="str">
        <f>IFERROR(VLOOKUP($D876,'2. Provider Details'!$A:$H,2,FALSE),"Select Supplier")</f>
        <v>Select Supplier</v>
      </c>
      <c r="F876" s="190" t="str">
        <f>IFERROR(VLOOKUP($D876,'2. Provider Details'!$A:$H,6,FALSE),"Select Supplier")</f>
        <v>Select Supplier</v>
      </c>
      <c r="G876" s="191"/>
      <c r="H876" s="190"/>
      <c r="I876" s="190"/>
      <c r="J876" s="190" t="str">
        <f>IFERROR(VLOOKUP($D876,'2. Provider Details'!$A:$H,7,FALSE),"Select Supplier")</f>
        <v>Select Supplier</v>
      </c>
      <c r="K876" s="186"/>
      <c r="L876" s="184"/>
      <c r="M876" s="184"/>
      <c r="N876" s="184"/>
      <c r="O876" s="183"/>
      <c r="P876" s="11"/>
    </row>
    <row r="877" spans="1:16" ht="15" hidden="1" customHeight="1" x14ac:dyDescent="0.2">
      <c r="A877" s="184"/>
      <c r="B877" s="184"/>
      <c r="C877" s="188"/>
      <c r="D877" s="185"/>
      <c r="E877" s="189" t="str">
        <f>IFERROR(VLOOKUP($D877,'2. Provider Details'!$A:$H,2,FALSE),"Select Supplier")</f>
        <v>Select Supplier</v>
      </c>
      <c r="F877" s="190" t="str">
        <f>IFERROR(VLOOKUP($D877,'2. Provider Details'!$A:$H,6,FALSE),"Select Supplier")</f>
        <v>Select Supplier</v>
      </c>
      <c r="G877" s="191"/>
      <c r="H877" s="190"/>
      <c r="I877" s="190"/>
      <c r="J877" s="190" t="str">
        <f>IFERROR(VLOOKUP($D877,'2. Provider Details'!$A:$H,7,FALSE),"Select Supplier")</f>
        <v>Select Supplier</v>
      </c>
      <c r="K877" s="186"/>
      <c r="L877" s="184"/>
      <c r="M877" s="184"/>
      <c r="N877" s="184"/>
      <c r="O877" s="183"/>
      <c r="P877" s="11"/>
    </row>
    <row r="878" spans="1:16" ht="15" hidden="1" customHeight="1" x14ac:dyDescent="0.2">
      <c r="A878" s="184"/>
      <c r="B878" s="184"/>
      <c r="C878" s="188"/>
      <c r="D878" s="185"/>
      <c r="E878" s="189" t="str">
        <f>IFERROR(VLOOKUP($D878,'2. Provider Details'!$A:$H,2,FALSE),"Select Supplier")</f>
        <v>Select Supplier</v>
      </c>
      <c r="F878" s="190" t="str">
        <f>IFERROR(VLOOKUP($D878,'2. Provider Details'!$A:$H,6,FALSE),"Select Supplier")</f>
        <v>Select Supplier</v>
      </c>
      <c r="G878" s="191"/>
      <c r="H878" s="190"/>
      <c r="I878" s="190"/>
      <c r="J878" s="190" t="str">
        <f>IFERROR(VLOOKUP($D878,'2. Provider Details'!$A:$H,7,FALSE),"Select Supplier")</f>
        <v>Select Supplier</v>
      </c>
      <c r="K878" s="186"/>
      <c r="L878" s="184"/>
      <c r="M878" s="184"/>
      <c r="N878" s="184"/>
      <c r="O878" s="183"/>
      <c r="P878" s="11"/>
    </row>
    <row r="879" spans="1:16" ht="45" hidden="1" customHeight="1" x14ac:dyDescent="0.2">
      <c r="A879" s="87">
        <v>44896</v>
      </c>
      <c r="B879" s="87">
        <v>44897</v>
      </c>
      <c r="C879" s="167">
        <v>7938</v>
      </c>
      <c r="D879" s="85" t="s">
        <v>413</v>
      </c>
      <c r="E879" s="28" t="s">
        <v>371</v>
      </c>
      <c r="F879" s="31">
        <v>20108551</v>
      </c>
      <c r="G879" s="27" t="s">
        <v>5</v>
      </c>
      <c r="H879" s="31"/>
      <c r="I879" s="31"/>
      <c r="J879" s="31" t="str">
        <f>IFERROR(VLOOKUP($D879,'2. Provider Details'!$A:$H,7,FALSE),"Select Supplier")</f>
        <v>Yes</v>
      </c>
      <c r="K879" s="89">
        <v>1</v>
      </c>
      <c r="L879" s="87">
        <v>44897</v>
      </c>
      <c r="M879" s="87">
        <v>44900</v>
      </c>
      <c r="N879" s="87">
        <v>44974</v>
      </c>
      <c r="O879" s="108" t="s">
        <v>12</v>
      </c>
      <c r="P879" s="11"/>
    </row>
    <row r="880" spans="1:16" ht="15" hidden="1" customHeight="1" x14ac:dyDescent="0.2">
      <c r="A880" s="171"/>
      <c r="B880" s="171"/>
      <c r="C880" s="175"/>
      <c r="D880" s="172"/>
      <c r="E880" s="176" t="str">
        <f>IFERROR(VLOOKUP($D880,'2. Provider Details'!$A:$H,2,FALSE),"Select Supplier")</f>
        <v>Select Supplier</v>
      </c>
      <c r="F880" s="177" t="str">
        <f>IFERROR(VLOOKUP($D880,'2. Provider Details'!$A:$H,6,FALSE),"Select Supplier")</f>
        <v>Select Supplier</v>
      </c>
      <c r="G880" s="178"/>
      <c r="H880" s="177"/>
      <c r="I880" s="177"/>
      <c r="J880" s="177" t="str">
        <f>IFERROR(VLOOKUP($D880,'2. Provider Details'!$A:$H,7,FALSE),"Select Supplier")</f>
        <v>Select Supplier</v>
      </c>
      <c r="K880" s="173"/>
      <c r="L880" s="171"/>
      <c r="M880" s="171"/>
      <c r="N880" s="171"/>
      <c r="O880" s="170"/>
      <c r="P880" s="11"/>
    </row>
    <row r="881" spans="1:16" ht="15" hidden="1" customHeight="1" x14ac:dyDescent="0.2">
      <c r="A881" s="171"/>
      <c r="B881" s="171"/>
      <c r="C881" s="175"/>
      <c r="D881" s="172"/>
      <c r="E881" s="176" t="str">
        <f>IFERROR(VLOOKUP($D881,'2. Provider Details'!$A:$H,2,FALSE),"Select Supplier")</f>
        <v>Select Supplier</v>
      </c>
      <c r="F881" s="177" t="str">
        <f>IFERROR(VLOOKUP($D881,'2. Provider Details'!$A:$H,6,FALSE),"Select Supplier")</f>
        <v>Select Supplier</v>
      </c>
      <c r="G881" s="178"/>
      <c r="H881" s="177"/>
      <c r="I881" s="177"/>
      <c r="J881" s="177" t="str">
        <f>IFERROR(VLOOKUP($D881,'2. Provider Details'!$A:$H,7,FALSE),"Select Supplier")</f>
        <v>Select Supplier</v>
      </c>
      <c r="K881" s="173"/>
      <c r="L881" s="171"/>
      <c r="M881" s="171"/>
      <c r="N881" s="171"/>
      <c r="O881" s="170"/>
      <c r="P881" s="11"/>
    </row>
    <row r="882" spans="1:16" ht="105" hidden="1" customHeight="1" x14ac:dyDescent="0.2">
      <c r="A882" s="87">
        <v>44893</v>
      </c>
      <c r="B882" s="87">
        <v>44900</v>
      </c>
      <c r="C882" s="167">
        <v>3300</v>
      </c>
      <c r="D882" s="85" t="s">
        <v>329</v>
      </c>
      <c r="E882" s="28" t="str">
        <f>IFERROR(VLOOKUP($D882,'2. Provider Details'!$A:$H,2,FALSE),"Select Supplier")</f>
        <v>AU-SUMS
Midlands Psychology
92 Cambridge Street
Stafford
ST16 3PG</v>
      </c>
      <c r="F882" s="31">
        <f>IFERROR(VLOOKUP($D882,'2. Provider Details'!$A:$H,6,FALSE),"Select Supplier")</f>
        <v>0</v>
      </c>
      <c r="G882" s="27" t="s">
        <v>4</v>
      </c>
      <c r="H882" s="31"/>
      <c r="I882" s="31"/>
      <c r="J882" s="31">
        <f>IFERROR(VLOOKUP($D882,'2. Provider Details'!$A:$H,7,FALSE),"Select Supplier")</f>
        <v>0</v>
      </c>
      <c r="K882" s="89">
        <v>1</v>
      </c>
      <c r="L882" s="87">
        <v>44900</v>
      </c>
      <c r="M882" s="87">
        <v>44893</v>
      </c>
      <c r="N882" s="87">
        <v>45016</v>
      </c>
      <c r="O882" s="108" t="s">
        <v>12</v>
      </c>
      <c r="P882" s="11"/>
    </row>
    <row r="883" spans="1:16" ht="60" hidden="1" customHeight="1" x14ac:dyDescent="0.2">
      <c r="A883" s="87">
        <v>44893</v>
      </c>
      <c r="B883" s="87">
        <v>44904</v>
      </c>
      <c r="C883" s="167">
        <v>6600</v>
      </c>
      <c r="D883" s="85" t="s">
        <v>212</v>
      </c>
      <c r="E883" s="28" t="str">
        <f>IFERROR(VLOOKUP($D883,'2. Provider Details'!$A:$H,2,FALSE),"Select Supplier")</f>
        <v>Carlton House
19 West Street
Epsom
KT18 7RG</v>
      </c>
      <c r="F883" s="31">
        <f>IFERROR(VLOOKUP($D883,'2. Provider Details'!$A:$H,6,FALSE),"Select Supplier")</f>
        <v>0</v>
      </c>
      <c r="G883" s="27" t="s">
        <v>5</v>
      </c>
      <c r="H883" s="31"/>
      <c r="I883" s="31"/>
      <c r="J883" s="31" t="str">
        <f>IFERROR(VLOOKUP($D883,'2. Provider Details'!$A:$H,7,FALSE),"Select Supplier")</f>
        <v>Yes</v>
      </c>
      <c r="K883" s="89">
        <v>1</v>
      </c>
      <c r="L883" s="87">
        <v>44904</v>
      </c>
      <c r="M883" s="87">
        <v>44893</v>
      </c>
      <c r="N883" s="87">
        <v>45016</v>
      </c>
      <c r="O883" s="108" t="s">
        <v>12</v>
      </c>
      <c r="P883" s="11"/>
    </row>
    <row r="884" spans="1:16" ht="60" hidden="1" customHeight="1" x14ac:dyDescent="0.2">
      <c r="A884" s="87">
        <v>44894</v>
      </c>
      <c r="B884" s="87">
        <v>44895</v>
      </c>
      <c r="C884" s="167">
        <v>4116</v>
      </c>
      <c r="D884" s="85" t="s">
        <v>80</v>
      </c>
      <c r="E884" s="28" t="str">
        <f>IFERROR(VLOOKUP($D884,'2. Provider Details'!$A:$H,2,FALSE),"Select Supplier")</f>
        <v>11 Ferndell Close 
Cannock 
Staffs 
WS11 1HR</v>
      </c>
      <c r="F884" s="31" t="str">
        <f>IFERROR(VLOOKUP($D884,'2. Provider Details'!$A:$H,6,FALSE),"Select Supplier")</f>
        <v>N/A</v>
      </c>
      <c r="G884" s="27" t="s">
        <v>322</v>
      </c>
      <c r="H884" s="31"/>
      <c r="I884" s="31"/>
      <c r="J884" s="31" t="str">
        <f>IFERROR(VLOOKUP($D884,'2. Provider Details'!$A:$H,7,FALSE),"Select Supplier")</f>
        <v>Yes</v>
      </c>
      <c r="K884" s="89">
        <v>1</v>
      </c>
      <c r="L884" s="87">
        <v>44895</v>
      </c>
      <c r="M884" s="87">
        <v>44900</v>
      </c>
      <c r="N884" s="87">
        <v>45016</v>
      </c>
      <c r="O884" s="108" t="s">
        <v>12</v>
      </c>
      <c r="P884" s="11"/>
    </row>
    <row r="885" spans="1:16" ht="60" hidden="1" customHeight="1" x14ac:dyDescent="0.2">
      <c r="A885" s="87">
        <v>44895</v>
      </c>
      <c r="B885" s="87">
        <v>44897</v>
      </c>
      <c r="C885" s="167">
        <v>882</v>
      </c>
      <c r="D885" s="85" t="s">
        <v>80</v>
      </c>
      <c r="E885" s="28" t="str">
        <f>IFERROR(VLOOKUP($D885,'2. Provider Details'!$A:$H,2,FALSE),"Select Supplier")</f>
        <v>11 Ferndell Close 
Cannock 
Staffs 
WS11 1HR</v>
      </c>
      <c r="F885" s="31" t="str">
        <f>IFERROR(VLOOKUP($D885,'2. Provider Details'!$A:$H,6,FALSE),"Select Supplier")</f>
        <v>N/A</v>
      </c>
      <c r="G885" s="27" t="s">
        <v>5</v>
      </c>
      <c r="H885" s="31"/>
      <c r="I885" s="31"/>
      <c r="J885" s="31" t="str">
        <f>IFERROR(VLOOKUP($D885,'2. Provider Details'!$A:$H,7,FALSE),"Select Supplier")</f>
        <v>Yes</v>
      </c>
      <c r="K885" s="89">
        <v>2</v>
      </c>
      <c r="L885" s="87">
        <v>44897</v>
      </c>
      <c r="M885" s="87">
        <v>44900</v>
      </c>
      <c r="N885" s="87">
        <v>44974</v>
      </c>
      <c r="O885" s="108" t="s">
        <v>12</v>
      </c>
      <c r="P885" s="11"/>
    </row>
    <row r="886" spans="1:16" ht="45" hidden="1" customHeight="1" x14ac:dyDescent="0.2">
      <c r="A886" s="87">
        <v>44896</v>
      </c>
      <c r="B886" s="87">
        <v>44897</v>
      </c>
      <c r="C886" s="167">
        <v>2875</v>
      </c>
      <c r="D886" s="85" t="s">
        <v>117</v>
      </c>
      <c r="E886" s="28" t="str">
        <f>IFERROR(VLOOKUP($D886,'2. Provider Details'!$A:$H,2,FALSE),"Select Supplier")</f>
        <v>6 Keswick Grove 
Stafford 
ST17 9QX</v>
      </c>
      <c r="F886" s="31" t="str">
        <f>IFERROR(VLOOKUP($D886,'2. Provider Details'!$A:$H,6,FALSE),"Select Supplier")</f>
        <v>N/A</v>
      </c>
      <c r="G886" s="27" t="s">
        <v>5</v>
      </c>
      <c r="H886" s="31"/>
      <c r="I886" s="31"/>
      <c r="J886" s="31" t="str">
        <f>IFERROR(VLOOKUP($D886,'2. Provider Details'!$A:$H,7,FALSE),"Select Supplier")</f>
        <v>Yes</v>
      </c>
      <c r="K886" s="89">
        <v>3</v>
      </c>
      <c r="L886" s="87">
        <v>44897</v>
      </c>
      <c r="M886" s="87">
        <v>44907</v>
      </c>
      <c r="N886" s="87">
        <v>45107</v>
      </c>
      <c r="O886" s="86"/>
      <c r="P886" s="11"/>
    </row>
    <row r="887" spans="1:16" ht="60" hidden="1" customHeight="1" x14ac:dyDescent="0.2">
      <c r="A887" s="87">
        <v>44894</v>
      </c>
      <c r="B887" s="87">
        <v>44904</v>
      </c>
      <c r="C887" s="167">
        <v>1980</v>
      </c>
      <c r="D887" s="85" t="s">
        <v>212</v>
      </c>
      <c r="E887" s="28" t="str">
        <f>IFERROR(VLOOKUP($D887,'2. Provider Details'!$A:$H,2,FALSE),"Select Supplier")</f>
        <v>Carlton House
19 West Street
Epsom
KT18 7RG</v>
      </c>
      <c r="F887" s="31">
        <f>IFERROR(VLOOKUP($D887,'2. Provider Details'!$A:$H,6,FALSE),"Select Supplier")</f>
        <v>0</v>
      </c>
      <c r="G887" s="27" t="s">
        <v>5</v>
      </c>
      <c r="H887" s="31"/>
      <c r="I887" s="31"/>
      <c r="J887" s="31" t="str">
        <f>IFERROR(VLOOKUP($D887,'2. Provider Details'!$A:$H,7,FALSE),"Select Supplier")</f>
        <v>Yes</v>
      </c>
      <c r="K887" s="89">
        <v>1</v>
      </c>
      <c r="L887" s="87">
        <v>44904</v>
      </c>
      <c r="M887" s="87">
        <v>44900</v>
      </c>
      <c r="N887" s="87">
        <v>44974</v>
      </c>
      <c r="O887" s="108" t="s">
        <v>12</v>
      </c>
      <c r="P887" s="11"/>
    </row>
    <row r="888" spans="1:16" ht="15" hidden="1" customHeight="1" x14ac:dyDescent="0.2">
      <c r="A888" s="184"/>
      <c r="B888" s="184"/>
      <c r="C888" s="188"/>
      <c r="D888" s="185"/>
      <c r="E888" s="189" t="str">
        <f>IFERROR(VLOOKUP($D888,'2. Provider Details'!$A:$H,2,FALSE),"Select Supplier")</f>
        <v>Select Supplier</v>
      </c>
      <c r="F888" s="190" t="str">
        <f>IFERROR(VLOOKUP($D888,'2. Provider Details'!$A:$H,6,FALSE),"Select Supplier")</f>
        <v>Select Supplier</v>
      </c>
      <c r="G888" s="191"/>
      <c r="H888" s="190"/>
      <c r="I888" s="190"/>
      <c r="J888" s="190" t="str">
        <f>IFERROR(VLOOKUP($D888,'2. Provider Details'!$A:$H,7,FALSE),"Select Supplier")</f>
        <v>Select Supplier</v>
      </c>
      <c r="K888" s="186"/>
      <c r="L888" s="184"/>
      <c r="M888" s="184"/>
      <c r="N888" s="184"/>
      <c r="O888" s="183"/>
      <c r="P888" s="11"/>
    </row>
    <row r="889" spans="1:16" ht="15" hidden="1" customHeight="1" x14ac:dyDescent="0.2">
      <c r="A889" s="184"/>
      <c r="B889" s="184"/>
      <c r="C889" s="188"/>
      <c r="D889" s="185"/>
      <c r="E889" s="189" t="str">
        <f>IFERROR(VLOOKUP($D889,'2. Provider Details'!$A:$H,2,FALSE),"Select Supplier")</f>
        <v>Select Supplier</v>
      </c>
      <c r="F889" s="190" t="str">
        <f>IFERROR(VLOOKUP($D889,'2. Provider Details'!$A:$H,6,FALSE),"Select Supplier")</f>
        <v>Select Supplier</v>
      </c>
      <c r="G889" s="191"/>
      <c r="H889" s="190"/>
      <c r="I889" s="190"/>
      <c r="J889" s="190" t="str">
        <f>IFERROR(VLOOKUP($D889,'2. Provider Details'!$A:$H,7,FALSE),"Select Supplier")</f>
        <v>Select Supplier</v>
      </c>
      <c r="K889" s="186"/>
      <c r="L889" s="184"/>
      <c r="M889" s="184"/>
      <c r="N889" s="184"/>
      <c r="O889" s="183"/>
      <c r="P889" s="11"/>
    </row>
    <row r="890" spans="1:16" ht="15" hidden="1" customHeight="1" x14ac:dyDescent="0.2">
      <c r="A890" s="184"/>
      <c r="B890" s="184"/>
      <c r="C890" s="188"/>
      <c r="D890" s="185"/>
      <c r="E890" s="189" t="str">
        <f>IFERROR(VLOOKUP($D890,'2. Provider Details'!$A:$H,2,FALSE),"Select Supplier")</f>
        <v>Select Supplier</v>
      </c>
      <c r="F890" s="190" t="str">
        <f>IFERROR(VLOOKUP($D890,'2. Provider Details'!$A:$H,6,FALSE),"Select Supplier")</f>
        <v>Select Supplier</v>
      </c>
      <c r="G890" s="191"/>
      <c r="H890" s="190"/>
      <c r="I890" s="190"/>
      <c r="J890" s="190" t="str">
        <f>IFERROR(VLOOKUP($D890,'2. Provider Details'!$A:$H,7,FALSE),"Select Supplier")</f>
        <v>Select Supplier</v>
      </c>
      <c r="K890" s="186"/>
      <c r="L890" s="184"/>
      <c r="M890" s="184"/>
      <c r="N890" s="184"/>
      <c r="O890" s="183"/>
      <c r="P890" s="11"/>
    </row>
    <row r="891" spans="1:16" ht="90" hidden="1" customHeight="1" x14ac:dyDescent="0.2">
      <c r="A891" s="87">
        <v>44897</v>
      </c>
      <c r="B891" s="87">
        <v>44897</v>
      </c>
      <c r="C891" s="167">
        <v>17640</v>
      </c>
      <c r="D891" s="85" t="s">
        <v>90</v>
      </c>
      <c r="E891" s="28" t="str">
        <f>IFERROR(VLOOKUP($D891,'2. Provider Details'!$A:$H,2,FALSE),"Select Supplier")</f>
        <v>Dean Row Court  
Summerfields Village Centre 
Dean Row Road  
Wilmslow 
SK9 2TB</v>
      </c>
      <c r="F891" s="31">
        <f>IFERROR(VLOOKUP($D891,'2. Provider Details'!$A:$H,6,FALSE),"Select Supplier")</f>
        <v>235030744</v>
      </c>
      <c r="G891" s="27" t="s">
        <v>5</v>
      </c>
      <c r="H891" s="31"/>
      <c r="I891" s="31"/>
      <c r="J891" s="31" t="str">
        <f>IFERROR(VLOOKUP($D891,'2. Provider Details'!$A:$H,7,FALSE),"Select Supplier")</f>
        <v>Yes</v>
      </c>
      <c r="K891" s="89">
        <v>1</v>
      </c>
      <c r="L891" s="87">
        <v>44897</v>
      </c>
      <c r="M891" s="87">
        <v>44900</v>
      </c>
      <c r="N891" s="87">
        <v>45072</v>
      </c>
      <c r="O891" s="108" t="s">
        <v>12</v>
      </c>
      <c r="P891" s="11"/>
    </row>
    <row r="892" spans="1:16" ht="75" hidden="1" customHeight="1" x14ac:dyDescent="0.2">
      <c r="A892" s="87">
        <v>44902</v>
      </c>
      <c r="B892" s="87">
        <v>44909</v>
      </c>
      <c r="C892" s="167">
        <v>6400</v>
      </c>
      <c r="D892" s="85" t="s">
        <v>189</v>
      </c>
      <c r="E892" s="28" t="str">
        <f>IFERROR(VLOOKUP($D892,'2. Provider Details'!$A:$H,2,FALSE),"Select Supplier")</f>
        <v>15 Pike Way
North Weald 
Epping 
Essex 
CM16 6BL</v>
      </c>
      <c r="F892" s="31">
        <f>IFERROR(VLOOKUP($D892,'2. Provider Details'!$A:$H,6,FALSE),"Select Supplier")</f>
        <v>220425676</v>
      </c>
      <c r="G892" s="27" t="s">
        <v>322</v>
      </c>
      <c r="H892" s="31"/>
      <c r="I892" s="31"/>
      <c r="J892" s="31" t="str">
        <f>IFERROR(VLOOKUP($D892,'2. Provider Details'!$A:$H,7,FALSE),"Select Supplier")</f>
        <v>Yes</v>
      </c>
      <c r="K892" s="89">
        <v>1</v>
      </c>
      <c r="L892" s="87">
        <v>44909</v>
      </c>
      <c r="M892" s="87">
        <v>44907</v>
      </c>
      <c r="N892" s="87">
        <v>45016</v>
      </c>
      <c r="O892" s="108" t="s">
        <v>12</v>
      </c>
      <c r="P892" s="11"/>
    </row>
    <row r="893" spans="1:16" ht="15" hidden="1" customHeight="1" x14ac:dyDescent="0.2">
      <c r="A893" s="171"/>
      <c r="B893" s="171"/>
      <c r="C893" s="175"/>
      <c r="D893" s="172"/>
      <c r="E893" s="176" t="str">
        <f>IFERROR(VLOOKUP($D893,'2. Provider Details'!$A:$H,2,FALSE),"Select Supplier")</f>
        <v>Select Supplier</v>
      </c>
      <c r="F893" s="177" t="str">
        <f>IFERROR(VLOOKUP($D893,'2. Provider Details'!$A:$H,6,FALSE),"Select Supplier")</f>
        <v>Select Supplier</v>
      </c>
      <c r="G893" s="178"/>
      <c r="H893" s="177"/>
      <c r="I893" s="177"/>
      <c r="J893" s="177" t="str">
        <f>IFERROR(VLOOKUP($D893,'2. Provider Details'!$A:$H,7,FALSE),"Select Supplier")</f>
        <v>Select Supplier</v>
      </c>
      <c r="K893" s="173"/>
      <c r="L893" s="171"/>
      <c r="M893" s="171"/>
      <c r="N893" s="171"/>
      <c r="O893" s="170"/>
      <c r="P893" s="11"/>
    </row>
    <row r="894" spans="1:16" ht="90" hidden="1" customHeight="1" x14ac:dyDescent="0.2">
      <c r="A894" s="87">
        <v>44904</v>
      </c>
      <c r="B894" s="87">
        <v>44904</v>
      </c>
      <c r="C894" s="167">
        <v>55000</v>
      </c>
      <c r="D894" s="85" t="s">
        <v>90</v>
      </c>
      <c r="E894" s="28" t="str">
        <f>IFERROR(VLOOKUP($D894,'2. Provider Details'!$A:$H,2,FALSE),"Select Supplier")</f>
        <v>Dean Row Court  
Summerfields Village Centre 
Dean Row Road  
Wilmslow 
SK9 2TB</v>
      </c>
      <c r="F894" s="31">
        <f>IFERROR(VLOOKUP($D894,'2. Provider Details'!$A:$H,6,FALSE),"Select Supplier")</f>
        <v>235030744</v>
      </c>
      <c r="G894" s="27" t="s">
        <v>44</v>
      </c>
      <c r="H894" s="31"/>
      <c r="I894" s="31"/>
      <c r="J894" s="31" t="str">
        <f>IFERROR(VLOOKUP($D894,'2. Provider Details'!$A:$H,7,FALSE),"Select Supplier")</f>
        <v>Yes</v>
      </c>
      <c r="K894" s="89" t="s">
        <v>44</v>
      </c>
      <c r="L894" s="87">
        <v>44904</v>
      </c>
      <c r="M894" s="87">
        <v>44929</v>
      </c>
      <c r="N894" s="87">
        <v>45132</v>
      </c>
      <c r="O894" s="108" t="s">
        <v>44</v>
      </c>
      <c r="P894" s="11"/>
    </row>
    <row r="895" spans="1:16" ht="60" hidden="1" customHeight="1" x14ac:dyDescent="0.2">
      <c r="A895" s="87">
        <v>44909</v>
      </c>
      <c r="B895" s="87">
        <v>44915</v>
      </c>
      <c r="C895" s="167">
        <v>12650</v>
      </c>
      <c r="D895" s="85" t="s">
        <v>212</v>
      </c>
      <c r="E895" s="28" t="str">
        <f>IFERROR(VLOOKUP($D895,'2. Provider Details'!$A:$H,2,FALSE),"Select Supplier")</f>
        <v>Carlton House
19 West Street
Epsom
KT18 7RG</v>
      </c>
      <c r="F895" s="31">
        <f>IFERROR(VLOOKUP($D895,'2. Provider Details'!$A:$H,6,FALSE),"Select Supplier")</f>
        <v>0</v>
      </c>
      <c r="G895" s="27" t="s">
        <v>322</v>
      </c>
      <c r="H895" s="31"/>
      <c r="I895" s="31"/>
      <c r="J895" s="31" t="str">
        <f>IFERROR(VLOOKUP($D895,'2. Provider Details'!$A:$H,7,FALSE),"Select Supplier")</f>
        <v>Yes</v>
      </c>
      <c r="K895" s="89">
        <v>1</v>
      </c>
      <c r="L895" s="87">
        <v>44915</v>
      </c>
      <c r="M895" s="87">
        <v>44907</v>
      </c>
      <c r="N895" s="87">
        <v>45107</v>
      </c>
      <c r="O895" s="108" t="s">
        <v>12</v>
      </c>
      <c r="P895" s="11"/>
    </row>
    <row r="896" spans="1:16" ht="15" hidden="1" customHeight="1" x14ac:dyDescent="0.2">
      <c r="A896" s="171"/>
      <c r="B896" s="171"/>
      <c r="C896" s="175"/>
      <c r="D896" s="172"/>
      <c r="E896" s="176" t="str">
        <f>IFERROR(VLOOKUP($D896,'2. Provider Details'!$A:$H,2,FALSE),"Select Supplier")</f>
        <v>Select Supplier</v>
      </c>
      <c r="F896" s="177" t="str">
        <f>IFERROR(VLOOKUP($D896,'2. Provider Details'!$A:$H,6,FALSE),"Select Supplier")</f>
        <v>Select Supplier</v>
      </c>
      <c r="G896" s="178"/>
      <c r="H896" s="177"/>
      <c r="I896" s="177"/>
      <c r="J896" s="177" t="str">
        <f>IFERROR(VLOOKUP($D896,'2. Provider Details'!$A:$H,7,FALSE),"Select Supplier")</f>
        <v>Select Supplier</v>
      </c>
      <c r="K896" s="173"/>
      <c r="L896" s="171"/>
      <c r="M896" s="171"/>
      <c r="N896" s="171"/>
      <c r="O896" s="170"/>
      <c r="P896" s="11"/>
    </row>
    <row r="897" spans="1:68" ht="15" hidden="1" customHeight="1" x14ac:dyDescent="0.2">
      <c r="A897" s="171"/>
      <c r="B897" s="171"/>
      <c r="C897" s="175"/>
      <c r="D897" s="172"/>
      <c r="E897" s="176" t="str">
        <f>IFERROR(VLOOKUP($D897,'2. Provider Details'!$A:$H,2,FALSE),"Select Supplier")</f>
        <v>Select Supplier</v>
      </c>
      <c r="F897" s="177" t="str">
        <f>IFERROR(VLOOKUP($D897,'2. Provider Details'!$A:$H,6,FALSE),"Select Supplier")</f>
        <v>Select Supplier</v>
      </c>
      <c r="G897" s="178"/>
      <c r="H897" s="177"/>
      <c r="I897" s="177"/>
      <c r="J897" s="177" t="str">
        <f>IFERROR(VLOOKUP($D897,'2. Provider Details'!$A:$H,7,FALSE),"Select Supplier")</f>
        <v>Select Supplier</v>
      </c>
      <c r="K897" s="173"/>
      <c r="L897" s="171"/>
      <c r="M897" s="171"/>
      <c r="N897" s="171"/>
      <c r="O897" s="170"/>
      <c r="P897" s="11"/>
    </row>
    <row r="898" spans="1:68" ht="15" hidden="1" customHeight="1" x14ac:dyDescent="0.2">
      <c r="A898" s="171"/>
      <c r="B898" s="171"/>
      <c r="C898" s="175"/>
      <c r="D898" s="172"/>
      <c r="E898" s="176" t="str">
        <f>IFERROR(VLOOKUP($D898,'2. Provider Details'!$A:$H,2,FALSE),"Select Supplier")</f>
        <v>Select Supplier</v>
      </c>
      <c r="F898" s="177" t="str">
        <f>IFERROR(VLOOKUP($D898,'2. Provider Details'!$A:$H,6,FALSE),"Select Supplier")</f>
        <v>Select Supplier</v>
      </c>
      <c r="G898" s="178"/>
      <c r="H898" s="177"/>
      <c r="I898" s="177"/>
      <c r="J898" s="177" t="str">
        <f>IFERROR(VLOOKUP($D898,'2. Provider Details'!$A:$H,7,FALSE),"Select Supplier")</f>
        <v>Select Supplier</v>
      </c>
      <c r="K898" s="173"/>
      <c r="L898" s="171"/>
      <c r="M898" s="171"/>
      <c r="N898" s="171"/>
      <c r="O898" s="170"/>
      <c r="P898" s="11"/>
    </row>
    <row r="899" spans="1:68" ht="15" hidden="1" customHeight="1" x14ac:dyDescent="0.2">
      <c r="A899" s="171"/>
      <c r="B899" s="171"/>
      <c r="C899" s="175"/>
      <c r="D899" s="172"/>
      <c r="E899" s="176" t="str">
        <f>IFERROR(VLOOKUP($D899,'2. Provider Details'!$A:$H,2,FALSE),"Select Supplier")</f>
        <v>Select Supplier</v>
      </c>
      <c r="F899" s="177" t="str">
        <f>IFERROR(VLOOKUP($D899,'2. Provider Details'!$A:$H,6,FALSE),"Select Supplier")</f>
        <v>Select Supplier</v>
      </c>
      <c r="G899" s="178"/>
      <c r="H899" s="177"/>
      <c r="I899" s="177"/>
      <c r="J899" s="177" t="str">
        <f>IFERROR(VLOOKUP($D899,'2. Provider Details'!$A:$H,7,FALSE),"Select Supplier")</f>
        <v>Select Supplier</v>
      </c>
      <c r="K899" s="173"/>
      <c r="L899" s="171"/>
      <c r="M899" s="171"/>
      <c r="N899" s="171"/>
      <c r="O899" s="170"/>
      <c r="P899" s="11"/>
    </row>
    <row r="900" spans="1:68" s="90" customFormat="1" ht="15" hidden="1" customHeight="1" x14ac:dyDescent="0.2">
      <c r="A900" s="87"/>
      <c r="B900" s="87"/>
      <c r="C900" s="167"/>
      <c r="D900" s="85"/>
      <c r="E900" s="28"/>
      <c r="F900" s="31"/>
      <c r="G900" s="27"/>
      <c r="H900" s="31"/>
      <c r="I900" s="31"/>
      <c r="J900" s="31"/>
      <c r="K900" s="89"/>
      <c r="L900" s="87"/>
      <c r="M900" s="87"/>
      <c r="N900" s="87"/>
      <c r="O900" s="86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1"/>
      <c r="BH900" s="11"/>
      <c r="BI900" s="11"/>
      <c r="BJ900" s="11"/>
      <c r="BK900" s="11"/>
      <c r="BL900" s="11"/>
      <c r="BM900" s="11"/>
      <c r="BN900" s="11"/>
      <c r="BO900" s="11"/>
      <c r="BP900" s="11"/>
    </row>
    <row r="901" spans="1:68" ht="15" hidden="1" customHeight="1" x14ac:dyDescent="0.2">
      <c r="A901" s="171"/>
      <c r="B901" s="171"/>
      <c r="C901" s="175"/>
      <c r="D901" s="172"/>
      <c r="E901" s="176" t="str">
        <f>IFERROR(VLOOKUP($D901,'2. Provider Details'!$A:$H,2,FALSE),"Select Supplier")</f>
        <v>Select Supplier</v>
      </c>
      <c r="F901" s="177" t="str">
        <f>IFERROR(VLOOKUP($D901,'2. Provider Details'!$A:$H,6,FALSE),"Select Supplier")</f>
        <v>Select Supplier</v>
      </c>
      <c r="G901" s="178"/>
      <c r="H901" s="177"/>
      <c r="I901" s="177"/>
      <c r="J901" s="177" t="str">
        <f>IFERROR(VLOOKUP($D901,'2. Provider Details'!$A:$H,7,FALSE),"Select Supplier")</f>
        <v>Select Supplier</v>
      </c>
      <c r="K901" s="173"/>
      <c r="L901" s="171"/>
      <c r="M901" s="171"/>
      <c r="N901" s="171"/>
      <c r="O901" s="170"/>
      <c r="P901" s="11"/>
    </row>
    <row r="902" spans="1:68" ht="15" hidden="1" customHeight="1" x14ac:dyDescent="0.2">
      <c r="A902" s="171"/>
      <c r="B902" s="171"/>
      <c r="C902" s="175"/>
      <c r="D902" s="172"/>
      <c r="E902" s="176" t="str">
        <f>IFERROR(VLOOKUP($D902,'2. Provider Details'!$A:$H,2,FALSE),"Select Supplier")</f>
        <v>Select Supplier</v>
      </c>
      <c r="F902" s="177" t="str">
        <f>IFERROR(VLOOKUP($D902,'2. Provider Details'!$A:$H,6,FALSE),"Select Supplier")</f>
        <v>Select Supplier</v>
      </c>
      <c r="G902" s="178"/>
      <c r="H902" s="177"/>
      <c r="I902" s="177"/>
      <c r="J902" s="177" t="str">
        <f>IFERROR(VLOOKUP($D902,'2. Provider Details'!$A:$H,7,FALSE),"Select Supplier")</f>
        <v>Select Supplier</v>
      </c>
      <c r="K902" s="173"/>
      <c r="L902" s="171"/>
      <c r="M902" s="171"/>
      <c r="N902" s="171"/>
      <c r="O902" s="170"/>
      <c r="P902" s="11"/>
    </row>
    <row r="903" spans="1:68" ht="15" hidden="1" customHeight="1" x14ac:dyDescent="0.2">
      <c r="A903" s="171"/>
      <c r="B903" s="171"/>
      <c r="C903" s="175"/>
      <c r="D903" s="172"/>
      <c r="E903" s="176" t="str">
        <f>IFERROR(VLOOKUP($D903,'2. Provider Details'!$A:$H,2,FALSE),"Select Supplier")</f>
        <v>Select Supplier</v>
      </c>
      <c r="F903" s="177" t="str">
        <f>IFERROR(VLOOKUP($D903,'2. Provider Details'!$A:$H,6,FALSE),"Select Supplier")</f>
        <v>Select Supplier</v>
      </c>
      <c r="G903" s="178"/>
      <c r="H903" s="177"/>
      <c r="I903" s="177"/>
      <c r="J903" s="177" t="str">
        <f>IFERROR(VLOOKUP($D903,'2. Provider Details'!$A:$H,7,FALSE),"Select Supplier")</f>
        <v>Select Supplier</v>
      </c>
      <c r="K903" s="173"/>
      <c r="L903" s="171"/>
      <c r="M903" s="171"/>
      <c r="N903" s="171"/>
      <c r="O903" s="170"/>
      <c r="P903" s="11"/>
    </row>
    <row r="904" spans="1:68" ht="60" hidden="1" customHeight="1" x14ac:dyDescent="0.2">
      <c r="A904" s="87">
        <v>44914</v>
      </c>
      <c r="B904" s="87">
        <v>44915</v>
      </c>
      <c r="C904" s="167">
        <v>3960</v>
      </c>
      <c r="D904" s="85" t="s">
        <v>369</v>
      </c>
      <c r="E904" s="28" t="s">
        <v>372</v>
      </c>
      <c r="F904" s="31">
        <v>20123188</v>
      </c>
      <c r="G904" s="27" t="s">
        <v>322</v>
      </c>
      <c r="H904" s="31"/>
      <c r="I904" s="31"/>
      <c r="J904" s="31">
        <f>IFERROR(VLOOKUP($D904,'2. Provider Details'!$A:$H,7,FALSE),"Select Supplier")</f>
        <v>0</v>
      </c>
      <c r="K904" s="89">
        <v>1</v>
      </c>
      <c r="L904" s="87">
        <v>44915</v>
      </c>
      <c r="M904" s="87">
        <v>44929</v>
      </c>
      <c r="N904" s="87">
        <v>45016</v>
      </c>
      <c r="O904" s="108" t="s">
        <v>12</v>
      </c>
      <c r="P904" s="11"/>
    </row>
    <row r="905" spans="1:68" ht="15" hidden="1" customHeight="1" x14ac:dyDescent="0.2">
      <c r="A905" s="171"/>
      <c r="B905" s="171"/>
      <c r="C905" s="175"/>
      <c r="D905" s="172"/>
      <c r="E905" s="176" t="str">
        <f>IFERROR(VLOOKUP($D905,'2. Provider Details'!$A:$H,2,FALSE),"Select Supplier")</f>
        <v>Select Supplier</v>
      </c>
      <c r="F905" s="177" t="str">
        <f>IFERROR(VLOOKUP($D905,'2. Provider Details'!$A:$H,6,FALSE),"Select Supplier")</f>
        <v>Select Supplier</v>
      </c>
      <c r="G905" s="178"/>
      <c r="H905" s="177"/>
      <c r="I905" s="177"/>
      <c r="J905" s="177" t="str">
        <f>IFERROR(VLOOKUP($D905,'2. Provider Details'!$A:$H,7,FALSE),"Select Supplier")</f>
        <v>Select Supplier</v>
      </c>
      <c r="K905" s="173"/>
      <c r="L905" s="171"/>
      <c r="M905" s="171"/>
      <c r="N905" s="171"/>
      <c r="O905" s="170"/>
      <c r="P905" s="11"/>
    </row>
    <row r="906" spans="1:68" ht="60" hidden="1" customHeight="1" x14ac:dyDescent="0.2">
      <c r="A906" s="87">
        <v>44915</v>
      </c>
      <c r="B906" s="87">
        <v>44916</v>
      </c>
      <c r="C906" s="167">
        <v>15400</v>
      </c>
      <c r="D906" s="85" t="s">
        <v>299</v>
      </c>
      <c r="E906" s="28" t="str">
        <f>IFERROR(VLOOKUP($D906,'2. Provider Details'!$A:$H,2,FALSE),"Select Supplier")</f>
        <v>5 St Paul's Square
Burton on Trent
Staffordshire
DE14 2EF</v>
      </c>
      <c r="F906" s="31" t="str">
        <f>IFERROR(VLOOKUP($D906,'2. Provider Details'!$A:$H,6,FALSE),"Select Supplier")</f>
        <v>N/A</v>
      </c>
      <c r="G906" s="27" t="s">
        <v>4</v>
      </c>
      <c r="H906" s="31"/>
      <c r="I906" s="31"/>
      <c r="J906" s="31" t="str">
        <f>IFERROR(VLOOKUP($D906,'2. Provider Details'!$A:$H,7,FALSE),"Select Supplier")</f>
        <v>Yes</v>
      </c>
      <c r="K906" s="89">
        <v>2</v>
      </c>
      <c r="L906" s="87">
        <v>44916</v>
      </c>
      <c r="M906" s="87">
        <v>44929</v>
      </c>
      <c r="N906" s="87">
        <v>45132</v>
      </c>
      <c r="O906" s="108" t="s">
        <v>12</v>
      </c>
      <c r="P906" s="11"/>
    </row>
    <row r="907" spans="1:68" ht="15" hidden="1" customHeight="1" x14ac:dyDescent="0.2">
      <c r="A907" s="171"/>
      <c r="B907" s="171"/>
      <c r="C907" s="175"/>
      <c r="D907" s="172"/>
      <c r="E907" s="176" t="str">
        <f>IFERROR(VLOOKUP($D907,'2. Provider Details'!$A:$H,2,FALSE),"Select Supplier")</f>
        <v>Select Supplier</v>
      </c>
      <c r="F907" s="177" t="str">
        <f>IFERROR(VLOOKUP($D907,'2. Provider Details'!$A:$H,6,FALSE),"Select Supplier")</f>
        <v>Select Supplier</v>
      </c>
      <c r="G907" s="178"/>
      <c r="H907" s="177"/>
      <c r="I907" s="177"/>
      <c r="J907" s="177" t="str">
        <f>IFERROR(VLOOKUP($D907,'2. Provider Details'!$A:$H,7,FALSE),"Select Supplier")</f>
        <v>Select Supplier</v>
      </c>
      <c r="K907" s="173"/>
      <c r="L907" s="171"/>
      <c r="M907" s="171"/>
      <c r="N907" s="171"/>
      <c r="O907" s="170"/>
      <c r="P907" s="11"/>
    </row>
    <row r="908" spans="1:68" ht="60" hidden="1" customHeight="1" x14ac:dyDescent="0.2">
      <c r="A908" s="87">
        <v>44914</v>
      </c>
      <c r="B908" s="87">
        <v>44914</v>
      </c>
      <c r="C908" s="110">
        <v>2300</v>
      </c>
      <c r="D908" s="85" t="s">
        <v>369</v>
      </c>
      <c r="E908" s="28" t="s">
        <v>372</v>
      </c>
      <c r="F908" s="31">
        <v>20123188</v>
      </c>
      <c r="G908" s="27" t="s">
        <v>5</v>
      </c>
      <c r="H908" s="31"/>
      <c r="I908" s="31"/>
      <c r="J908" s="31">
        <f>IFERROR(VLOOKUP($D908,'2. Provider Details'!$A:$H,7,FALSE),"Select Supplier")</f>
        <v>0</v>
      </c>
      <c r="K908" s="89">
        <v>1</v>
      </c>
      <c r="L908" s="87">
        <v>44915</v>
      </c>
      <c r="M908" s="87">
        <v>44929</v>
      </c>
      <c r="N908" s="87">
        <v>45016</v>
      </c>
      <c r="O908" s="108" t="s">
        <v>12</v>
      </c>
      <c r="P908" s="11"/>
    </row>
    <row r="909" spans="1:68" ht="15" hidden="1" customHeight="1" x14ac:dyDescent="0.2">
      <c r="A909" s="171"/>
      <c r="B909" s="171"/>
      <c r="C909" s="175"/>
      <c r="D909" s="172"/>
      <c r="E909" s="176" t="str">
        <f>IFERROR(VLOOKUP($D909,'2. Provider Details'!$A:$H,2,FALSE),"Select Supplier")</f>
        <v>Select Supplier</v>
      </c>
      <c r="F909" s="177" t="str">
        <f>IFERROR(VLOOKUP($D909,'2. Provider Details'!$A:$H,6,FALSE),"Select Supplier")</f>
        <v>Select Supplier</v>
      </c>
      <c r="G909" s="178"/>
      <c r="H909" s="177"/>
      <c r="I909" s="177"/>
      <c r="J909" s="177" t="str">
        <f>IFERROR(VLOOKUP($D909,'2. Provider Details'!$A:$H,7,FALSE),"Select Supplier")</f>
        <v>Select Supplier</v>
      </c>
      <c r="K909" s="173"/>
      <c r="L909" s="171"/>
      <c r="M909" s="171"/>
      <c r="N909" s="171"/>
      <c r="O909" s="170"/>
      <c r="P909" s="11"/>
    </row>
    <row r="910" spans="1:68" ht="60" hidden="1" customHeight="1" x14ac:dyDescent="0.2">
      <c r="A910" s="87">
        <v>44923</v>
      </c>
      <c r="B910" s="87">
        <v>44929</v>
      </c>
      <c r="C910" s="167">
        <v>4400</v>
      </c>
      <c r="D910" s="85" t="s">
        <v>369</v>
      </c>
      <c r="E910" s="28" t="s">
        <v>372</v>
      </c>
      <c r="F910" s="31">
        <v>20123188</v>
      </c>
      <c r="G910" s="27" t="s">
        <v>5</v>
      </c>
      <c r="H910" s="31"/>
      <c r="I910" s="31"/>
      <c r="J910" s="31">
        <f>IFERROR(VLOOKUP($D910,'2. Provider Details'!$A:$H,7,FALSE),"Select Supplier")</f>
        <v>0</v>
      </c>
      <c r="K910" s="89">
        <v>1</v>
      </c>
      <c r="L910" s="87">
        <v>44929</v>
      </c>
      <c r="M910" s="87">
        <v>44942</v>
      </c>
      <c r="N910" s="87">
        <v>45107</v>
      </c>
      <c r="O910" s="108" t="s">
        <v>12</v>
      </c>
      <c r="P910" s="11"/>
    </row>
    <row r="911" spans="1:68" ht="15" hidden="1" customHeight="1" x14ac:dyDescent="0.2">
      <c r="A911" s="171"/>
      <c r="B911" s="171"/>
      <c r="C911" s="175"/>
      <c r="D911" s="172"/>
      <c r="E911" s="176" t="str">
        <f>IFERROR(VLOOKUP($D911,'2. Provider Details'!$A:$H,2,FALSE),"Select Supplier")</f>
        <v>Select Supplier</v>
      </c>
      <c r="F911" s="177" t="str">
        <f>IFERROR(VLOOKUP($D911,'2. Provider Details'!$A:$H,6,FALSE),"Select Supplier")</f>
        <v>Select Supplier</v>
      </c>
      <c r="G911" s="178"/>
      <c r="H911" s="177"/>
      <c r="I911" s="177"/>
      <c r="J911" s="177" t="str">
        <f>IFERROR(VLOOKUP($D911,'2. Provider Details'!$A:$H,7,FALSE),"Select Supplier")</f>
        <v>Select Supplier</v>
      </c>
      <c r="K911" s="173"/>
      <c r="L911" s="171"/>
      <c r="M911" s="171"/>
      <c r="N911" s="171"/>
      <c r="O911" s="170"/>
      <c r="P911" s="11"/>
    </row>
    <row r="912" spans="1:68" ht="60" hidden="1" customHeight="1" x14ac:dyDescent="0.2">
      <c r="A912" s="87">
        <v>44917</v>
      </c>
      <c r="B912" s="87">
        <v>44929</v>
      </c>
      <c r="C912" s="110">
        <v>3960</v>
      </c>
      <c r="D912" s="85" t="s">
        <v>369</v>
      </c>
      <c r="E912" s="28" t="s">
        <v>372</v>
      </c>
      <c r="F912" s="31">
        <v>20123188</v>
      </c>
      <c r="G912" s="27"/>
      <c r="H912" s="31"/>
      <c r="I912" s="31"/>
      <c r="J912" s="31">
        <f>IFERROR(VLOOKUP($D912,'2. Provider Details'!$A:$H,7,FALSE),"Select Supplier")</f>
        <v>0</v>
      </c>
      <c r="K912" s="89">
        <v>1</v>
      </c>
      <c r="L912" s="87">
        <v>44929</v>
      </c>
      <c r="M912" s="87">
        <v>44929</v>
      </c>
      <c r="N912" s="87">
        <v>45016</v>
      </c>
      <c r="O912" s="108" t="s">
        <v>12</v>
      </c>
      <c r="P912" s="11"/>
    </row>
    <row r="913" spans="1:68" ht="60" hidden="1" customHeight="1" x14ac:dyDescent="0.2">
      <c r="A913" s="87">
        <v>44916</v>
      </c>
      <c r="B913" s="87">
        <v>44917</v>
      </c>
      <c r="C913" s="167">
        <v>5500</v>
      </c>
      <c r="D913" s="85" t="s">
        <v>212</v>
      </c>
      <c r="E913" s="28" t="str">
        <f>IFERROR(VLOOKUP($D913,'2. Provider Details'!$A:$H,2,FALSE),"Select Supplier")</f>
        <v>Carlton House
19 West Street
Epsom
KT18 7RG</v>
      </c>
      <c r="F913" s="31">
        <f>IFERROR(VLOOKUP($D913,'2. Provider Details'!$A:$H,6,FALSE),"Select Supplier")</f>
        <v>0</v>
      </c>
      <c r="G913" s="27" t="s">
        <v>322</v>
      </c>
      <c r="H913" s="31"/>
      <c r="I913" s="31"/>
      <c r="J913" s="31" t="str">
        <f>IFERROR(VLOOKUP($D913,'2. Provider Details'!$A:$H,7,FALSE),"Select Supplier")</f>
        <v>Yes</v>
      </c>
      <c r="K913" s="89">
        <v>1</v>
      </c>
      <c r="L913" s="87">
        <v>44917</v>
      </c>
      <c r="M913" s="87">
        <v>44929</v>
      </c>
      <c r="N913" s="87">
        <v>45132</v>
      </c>
      <c r="O913" s="108" t="s">
        <v>12</v>
      </c>
      <c r="P913" s="11"/>
    </row>
    <row r="914" spans="1:68" ht="15" hidden="1" customHeight="1" x14ac:dyDescent="0.2">
      <c r="A914" s="171"/>
      <c r="B914" s="171"/>
      <c r="C914" s="175"/>
      <c r="D914" s="172"/>
      <c r="E914" s="176" t="str">
        <f>IFERROR(VLOOKUP($D914,'2. Provider Details'!$A:$H,2,FALSE),"Select Supplier")</f>
        <v>Select Supplier</v>
      </c>
      <c r="F914" s="177" t="str">
        <f>IFERROR(VLOOKUP($D914,'2. Provider Details'!$A:$H,6,FALSE),"Select Supplier")</f>
        <v>Select Supplier</v>
      </c>
      <c r="G914" s="178"/>
      <c r="H914" s="177"/>
      <c r="I914" s="177"/>
      <c r="J914" s="177" t="str">
        <f>IFERROR(VLOOKUP($D914,'2. Provider Details'!$A:$H,7,FALSE),"Select Supplier")</f>
        <v>Select Supplier</v>
      </c>
      <c r="K914" s="173"/>
      <c r="L914" s="171"/>
      <c r="M914" s="171"/>
      <c r="N914" s="171"/>
      <c r="O914" s="170"/>
      <c r="P914" s="11"/>
    </row>
    <row r="915" spans="1:68" ht="15" hidden="1" customHeight="1" x14ac:dyDescent="0.2">
      <c r="A915" s="171"/>
      <c r="B915" s="171"/>
      <c r="C915" s="175"/>
      <c r="D915" s="172"/>
      <c r="E915" s="176" t="str">
        <f>IFERROR(VLOOKUP($D915,'2. Provider Details'!$A:$H,2,FALSE),"Select Supplier")</f>
        <v>Select Supplier</v>
      </c>
      <c r="F915" s="177" t="str">
        <f>IFERROR(VLOOKUP($D915,'2. Provider Details'!$A:$H,6,FALSE),"Select Supplier")</f>
        <v>Select Supplier</v>
      </c>
      <c r="G915" s="178"/>
      <c r="H915" s="177"/>
      <c r="I915" s="177"/>
      <c r="J915" s="177" t="str">
        <f>IFERROR(VLOOKUP($D915,'2. Provider Details'!$A:$H,7,FALSE),"Select Supplier")</f>
        <v>Select Supplier</v>
      </c>
      <c r="K915" s="173"/>
      <c r="L915" s="171"/>
      <c r="M915" s="171"/>
      <c r="N915" s="171"/>
      <c r="O915" s="170"/>
      <c r="P915" s="11"/>
    </row>
    <row r="916" spans="1:68" ht="15" hidden="1" customHeight="1" x14ac:dyDescent="0.2">
      <c r="A916" s="171"/>
      <c r="B916" s="171"/>
      <c r="C916" s="175"/>
      <c r="D916" s="172"/>
      <c r="E916" s="176" t="str">
        <f>IFERROR(VLOOKUP($D916,'2. Provider Details'!$A:$H,2,FALSE),"Select Supplier")</f>
        <v>Select Supplier</v>
      </c>
      <c r="F916" s="177" t="str">
        <f>IFERROR(VLOOKUP($D916,'2. Provider Details'!$A:$H,6,FALSE),"Select Supplier")</f>
        <v>Select Supplier</v>
      </c>
      <c r="G916" s="178"/>
      <c r="H916" s="177"/>
      <c r="I916" s="177"/>
      <c r="J916" s="177" t="str">
        <f>IFERROR(VLOOKUP($D916,'2. Provider Details'!$A:$H,7,FALSE),"Select Supplier")</f>
        <v>Select Supplier</v>
      </c>
      <c r="K916" s="173"/>
      <c r="L916" s="171"/>
      <c r="M916" s="171"/>
      <c r="N916" s="171"/>
      <c r="O916" s="170"/>
      <c r="P916" s="11"/>
    </row>
    <row r="917" spans="1:68" ht="60" hidden="1" customHeight="1" x14ac:dyDescent="0.2">
      <c r="A917" s="87">
        <v>44917</v>
      </c>
      <c r="B917" s="87">
        <v>44917</v>
      </c>
      <c r="C917" s="167">
        <v>2640</v>
      </c>
      <c r="D917" s="85" t="s">
        <v>212</v>
      </c>
      <c r="E917" s="28" t="str">
        <f>IFERROR(VLOOKUP($D917,'2. Provider Details'!$A:$H,2,FALSE),"Select Supplier")</f>
        <v>Carlton House
19 West Street
Epsom
KT18 7RG</v>
      </c>
      <c r="F917" s="31">
        <f>IFERROR(VLOOKUP($D917,'2. Provider Details'!$A:$H,6,FALSE),"Select Supplier")</f>
        <v>0</v>
      </c>
      <c r="G917" s="27" t="s">
        <v>322</v>
      </c>
      <c r="H917" s="31"/>
      <c r="I917" s="31"/>
      <c r="J917" s="31" t="str">
        <f>IFERROR(VLOOKUP($D917,'2. Provider Details'!$A:$H,7,FALSE),"Select Supplier")</f>
        <v>Yes</v>
      </c>
      <c r="K917" s="89">
        <v>1</v>
      </c>
      <c r="L917" s="87">
        <v>44917</v>
      </c>
      <c r="M917" s="87">
        <v>44929</v>
      </c>
      <c r="N917" s="87">
        <v>45016</v>
      </c>
      <c r="O917" s="108" t="s">
        <v>12</v>
      </c>
      <c r="P917" s="11"/>
    </row>
    <row r="918" spans="1:68" ht="60" hidden="1" customHeight="1" x14ac:dyDescent="0.2">
      <c r="A918" s="87">
        <v>44932</v>
      </c>
      <c r="B918" s="87">
        <v>44938</v>
      </c>
      <c r="C918" s="167">
        <v>16800</v>
      </c>
      <c r="D918" s="85" t="s">
        <v>299</v>
      </c>
      <c r="E918" s="28" t="str">
        <f>IFERROR(VLOOKUP($D918,'2. Provider Details'!$A:$H,2,FALSE),"Select Supplier")</f>
        <v>5 St Paul's Square
Burton on Trent
Staffordshire
DE14 2EF</v>
      </c>
      <c r="F918" s="31" t="str">
        <f>IFERROR(VLOOKUP($D918,'2. Provider Details'!$A:$H,6,FALSE),"Select Supplier")</f>
        <v>N/A</v>
      </c>
      <c r="G918" s="27" t="s">
        <v>5</v>
      </c>
      <c r="H918" s="31"/>
      <c r="I918" s="31"/>
      <c r="J918" s="31" t="str">
        <f>IFERROR(VLOOKUP($D918,'2. Provider Details'!$A:$H,7,FALSE),"Select Supplier")</f>
        <v>Yes</v>
      </c>
      <c r="K918" s="89">
        <v>1</v>
      </c>
      <c r="L918" s="87">
        <v>44938</v>
      </c>
      <c r="M918" s="87">
        <v>44935</v>
      </c>
      <c r="N918" s="87">
        <v>45107</v>
      </c>
      <c r="O918" s="108" t="s">
        <v>12</v>
      </c>
      <c r="P918" s="11"/>
    </row>
    <row r="919" spans="1:68" ht="60" hidden="1" customHeight="1" x14ac:dyDescent="0.2">
      <c r="A919" s="87">
        <v>44917</v>
      </c>
      <c r="B919" s="87">
        <v>44917</v>
      </c>
      <c r="C919" s="167">
        <v>4620</v>
      </c>
      <c r="D919" s="85" t="s">
        <v>212</v>
      </c>
      <c r="E919" s="28" t="str">
        <f>IFERROR(VLOOKUP($D919,'2. Provider Details'!$A:$H,2,FALSE),"Select Supplier")</f>
        <v>Carlton House
19 West Street
Epsom
KT18 7RG</v>
      </c>
      <c r="F919" s="31">
        <f>IFERROR(VLOOKUP($D919,'2. Provider Details'!$A:$H,6,FALSE),"Select Supplier")</f>
        <v>0</v>
      </c>
      <c r="G919" s="27" t="s">
        <v>322</v>
      </c>
      <c r="H919" s="31"/>
      <c r="I919" s="31"/>
      <c r="J919" s="31" t="str">
        <f>IFERROR(VLOOKUP($D919,'2. Provider Details'!$A:$H,7,FALSE),"Select Supplier")</f>
        <v>Yes</v>
      </c>
      <c r="K919" s="89">
        <v>1</v>
      </c>
      <c r="L919" s="87">
        <v>44917</v>
      </c>
      <c r="M919" s="87">
        <v>44929</v>
      </c>
      <c r="N919" s="87">
        <v>45107</v>
      </c>
      <c r="O919" s="108" t="s">
        <v>12</v>
      </c>
      <c r="P919" s="11"/>
    </row>
    <row r="920" spans="1:68" ht="15" hidden="1" customHeight="1" x14ac:dyDescent="0.2">
      <c r="A920" s="171"/>
      <c r="B920" s="171"/>
      <c r="C920" s="175"/>
      <c r="D920" s="172"/>
      <c r="E920" s="176" t="str">
        <f>IFERROR(VLOOKUP($D920,'2. Provider Details'!$A:$H,2,FALSE),"Select Supplier")</f>
        <v>Select Supplier</v>
      </c>
      <c r="F920" s="177" t="str">
        <f>IFERROR(VLOOKUP($D920,'2. Provider Details'!$A:$H,6,FALSE),"Select Supplier")</f>
        <v>Select Supplier</v>
      </c>
      <c r="G920" s="178"/>
      <c r="H920" s="177"/>
      <c r="I920" s="177"/>
      <c r="J920" s="177" t="str">
        <f>IFERROR(VLOOKUP($D920,'2. Provider Details'!$A:$H,7,FALSE),"Select Supplier")</f>
        <v>Select Supplier</v>
      </c>
      <c r="K920" s="173"/>
      <c r="L920" s="171"/>
      <c r="M920" s="171"/>
      <c r="N920" s="171"/>
      <c r="O920" s="170"/>
      <c r="P920" s="11"/>
    </row>
    <row r="921" spans="1:68" ht="15" hidden="1" customHeight="1" x14ac:dyDescent="0.2">
      <c r="A921" s="171"/>
      <c r="B921" s="171"/>
      <c r="C921" s="175"/>
      <c r="D921" s="172"/>
      <c r="E921" s="176" t="str">
        <f>IFERROR(VLOOKUP($D921,'2. Provider Details'!$A:$H,2,FALSE),"Select Supplier")</f>
        <v>Select Supplier</v>
      </c>
      <c r="F921" s="177" t="str">
        <f>IFERROR(VLOOKUP($D921,'2. Provider Details'!$A:$H,6,FALSE),"Select Supplier")</f>
        <v>Select Supplier</v>
      </c>
      <c r="G921" s="178"/>
      <c r="H921" s="177"/>
      <c r="I921" s="177"/>
      <c r="J921" s="177"/>
      <c r="K921" s="173"/>
      <c r="L921" s="171"/>
      <c r="M921" s="171"/>
      <c r="N921" s="171"/>
      <c r="O921" s="170"/>
      <c r="P921" s="11"/>
    </row>
    <row r="922" spans="1:68" s="90" customFormat="1" ht="60" hidden="1" customHeight="1" x14ac:dyDescent="0.2">
      <c r="A922" s="87">
        <v>45113</v>
      </c>
      <c r="B922" s="87"/>
      <c r="C922" s="167">
        <v>2400</v>
      </c>
      <c r="D922" s="85" t="s">
        <v>132</v>
      </c>
      <c r="E922" s="28" t="str">
        <f>IFERROR(VLOOKUP($D922,'2. Provider Details'!$A:$H,2,FALSE),"Select Supplier")</f>
        <v>1 Greenvale Close  
Burton on Trent  
Staffordshire  
DE15 9HJ</v>
      </c>
      <c r="F922" s="31" t="str">
        <f>IFERROR(VLOOKUP($D922,'2. Provider Details'!$A:$H,6,FALSE),"Select Supplier")</f>
        <v>N/A</v>
      </c>
      <c r="G922" s="27" t="s">
        <v>4</v>
      </c>
      <c r="H922" s="31"/>
      <c r="I922" s="31"/>
      <c r="J922" s="31"/>
      <c r="K922" s="89"/>
      <c r="L922" s="87">
        <v>44936</v>
      </c>
      <c r="M922" s="87">
        <v>44942</v>
      </c>
      <c r="N922" s="87">
        <v>45126</v>
      </c>
      <c r="O922" s="86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1"/>
      <c r="BH922" s="11"/>
      <c r="BI922" s="11"/>
      <c r="BJ922" s="11"/>
      <c r="BK922" s="11"/>
      <c r="BL922" s="11"/>
      <c r="BM922" s="11"/>
      <c r="BN922" s="11"/>
      <c r="BO922" s="11"/>
      <c r="BP922" s="11"/>
    </row>
    <row r="923" spans="1:68" ht="15" hidden="1" customHeight="1" x14ac:dyDescent="0.2">
      <c r="A923" s="171"/>
      <c r="B923" s="171"/>
      <c r="C923" s="175"/>
      <c r="D923" s="172"/>
      <c r="E923" s="176" t="str">
        <f>IFERROR(VLOOKUP($D923,'2. Provider Details'!$A:$H,2,FALSE),"Select Supplier")</f>
        <v>Select Supplier</v>
      </c>
      <c r="F923" s="177" t="str">
        <f>IFERROR(VLOOKUP($D923,'2. Provider Details'!$A:$H,6,FALSE),"Select Supplier")</f>
        <v>Select Supplier</v>
      </c>
      <c r="G923" s="178"/>
      <c r="H923" s="177"/>
      <c r="I923" s="177"/>
      <c r="J923" s="177"/>
      <c r="K923" s="173"/>
      <c r="L923" s="171"/>
      <c r="M923" s="171"/>
      <c r="N923" s="171"/>
      <c r="O923" s="170"/>
      <c r="P923" s="11"/>
    </row>
    <row r="924" spans="1:68" ht="15" hidden="1" customHeight="1" x14ac:dyDescent="0.2">
      <c r="A924" s="171"/>
      <c r="B924" s="171"/>
      <c r="C924" s="175"/>
      <c r="D924" s="172"/>
      <c r="E924" s="176" t="str">
        <f>IFERROR(VLOOKUP($D924,'2. Provider Details'!$A:$H,2,FALSE),"Select Supplier")</f>
        <v>Select Supplier</v>
      </c>
      <c r="F924" s="177" t="str">
        <f>IFERROR(VLOOKUP($D924,'2. Provider Details'!$A:$H,6,FALSE),"Select Supplier")</f>
        <v>Select Supplier</v>
      </c>
      <c r="G924" s="178"/>
      <c r="H924" s="177"/>
      <c r="I924" s="177"/>
      <c r="J924" s="177"/>
      <c r="K924" s="173"/>
      <c r="L924" s="171"/>
      <c r="M924" s="171"/>
      <c r="N924" s="171"/>
      <c r="O924" s="170"/>
      <c r="P924" s="11"/>
    </row>
    <row r="925" spans="1:68" ht="15" hidden="1" customHeight="1" x14ac:dyDescent="0.2">
      <c r="A925" s="171"/>
      <c r="B925" s="171"/>
      <c r="C925" s="175"/>
      <c r="D925" s="172"/>
      <c r="E925" s="176" t="str">
        <f>IFERROR(VLOOKUP($D925,'2. Provider Details'!$A:$H,2,FALSE),"Select Supplier")</f>
        <v>Select Supplier</v>
      </c>
      <c r="F925" s="177" t="str">
        <f>IFERROR(VLOOKUP($D925,'2. Provider Details'!$A:$H,6,FALSE),"Select Supplier")</f>
        <v>Select Supplier</v>
      </c>
      <c r="G925" s="178"/>
      <c r="H925" s="177"/>
      <c r="I925" s="177"/>
      <c r="J925" s="177"/>
      <c r="K925" s="173"/>
      <c r="L925" s="171"/>
      <c r="M925" s="171"/>
      <c r="N925" s="171"/>
      <c r="O925" s="170"/>
      <c r="P925" s="11"/>
    </row>
    <row r="926" spans="1:68" ht="15" hidden="1" customHeight="1" x14ac:dyDescent="0.2">
      <c r="A926" s="171"/>
      <c r="B926" s="171"/>
      <c r="C926" s="175"/>
      <c r="D926" s="172"/>
      <c r="E926" s="176" t="str">
        <f>IFERROR(VLOOKUP($D926,'2. Provider Details'!$A:$H,2,FALSE),"Select Supplier")</f>
        <v>Select Supplier</v>
      </c>
      <c r="F926" s="177" t="str">
        <f>IFERROR(VLOOKUP($D926,'2. Provider Details'!$A:$H,6,FALSE),"Select Supplier")</f>
        <v>Select Supplier</v>
      </c>
      <c r="G926" s="178"/>
      <c r="H926" s="177"/>
      <c r="I926" s="177"/>
      <c r="J926" s="177"/>
      <c r="K926" s="173"/>
      <c r="L926" s="171"/>
      <c r="M926" s="171"/>
      <c r="N926" s="171"/>
      <c r="O926" s="170"/>
      <c r="P926" s="11"/>
    </row>
    <row r="927" spans="1:68" s="205" customFormat="1" ht="15" hidden="1" customHeight="1" x14ac:dyDescent="0.2">
      <c r="A927" s="171"/>
      <c r="B927" s="171"/>
      <c r="C927" s="175"/>
      <c r="D927" s="172"/>
      <c r="E927" s="176" t="str">
        <f>IFERROR(VLOOKUP($D927,'2. Provider Details'!$A:$H,2,FALSE),"Select Supplier")</f>
        <v>Select Supplier</v>
      </c>
      <c r="F927" s="177" t="str">
        <f>IFERROR(VLOOKUP($D927,'2. Provider Details'!$A:$H,6,FALSE),"Select Supplier")</f>
        <v>Select Supplier</v>
      </c>
      <c r="G927" s="170"/>
      <c r="H927" s="170"/>
      <c r="I927" s="170"/>
      <c r="J927" s="170"/>
      <c r="K927" s="173"/>
      <c r="L927" s="171"/>
      <c r="M927" s="171"/>
      <c r="N927" s="171"/>
      <c r="O927" s="170"/>
    </row>
    <row r="928" spans="1:68" s="205" customFormat="1" ht="15" hidden="1" customHeight="1" x14ac:dyDescent="0.2">
      <c r="A928" s="171"/>
      <c r="B928" s="171"/>
      <c r="C928" s="175"/>
      <c r="D928" s="172"/>
      <c r="E928" s="176" t="str">
        <f>IFERROR(VLOOKUP($D928,'2. Provider Details'!$A:$H,2,FALSE),"Select Supplier")</f>
        <v>Select Supplier</v>
      </c>
      <c r="F928" s="177" t="str">
        <f>IFERROR(VLOOKUP($D928,'2. Provider Details'!$A:$H,6,FALSE),"Select Supplier")</f>
        <v>Select Supplier</v>
      </c>
      <c r="G928" s="170"/>
      <c r="H928" s="170"/>
      <c r="I928" s="170"/>
      <c r="J928" s="170"/>
      <c r="K928" s="173"/>
      <c r="L928" s="171"/>
      <c r="M928" s="171"/>
      <c r="N928" s="171"/>
      <c r="O928" s="170"/>
    </row>
    <row r="929" spans="1:16" s="205" customFormat="1" ht="15" hidden="1" customHeight="1" x14ac:dyDescent="0.2">
      <c r="A929" s="171"/>
      <c r="B929" s="171"/>
      <c r="C929" s="175"/>
      <c r="D929" s="172"/>
      <c r="E929" s="176" t="str">
        <f>IFERROR(VLOOKUP($D929,'2. Provider Details'!$A:$H,2,FALSE),"Select Supplier")</f>
        <v>Select Supplier</v>
      </c>
      <c r="F929" s="177" t="str">
        <f>IFERROR(VLOOKUP($D929,'2. Provider Details'!$A:$H,6,FALSE),"Select Supplier")</f>
        <v>Select Supplier</v>
      </c>
      <c r="G929" s="170"/>
      <c r="H929" s="170"/>
      <c r="I929" s="170"/>
      <c r="J929" s="170"/>
      <c r="K929" s="173"/>
      <c r="L929" s="171"/>
      <c r="M929" s="171"/>
      <c r="N929" s="171"/>
      <c r="O929" s="170"/>
    </row>
    <row r="930" spans="1:16" s="205" customFormat="1" ht="30" hidden="1" customHeight="1" x14ac:dyDescent="0.2">
      <c r="A930" s="87">
        <v>44943</v>
      </c>
      <c r="B930" s="87">
        <v>44944</v>
      </c>
      <c r="C930" s="167">
        <v>6732</v>
      </c>
      <c r="D930" s="85" t="s">
        <v>363</v>
      </c>
      <c r="E930" s="28" t="str">
        <f>IFERROR(VLOOKUP($D930,'2. Provider Details'!$A:$H,2,FALSE),"Select Supplier")</f>
        <v>Select Supplier</v>
      </c>
      <c r="F930" s="31" t="str">
        <f>IFERROR(VLOOKUP($D930,'2. Provider Details'!$A:$H,6,FALSE),"Select Supplier")</f>
        <v>Select Supplier</v>
      </c>
      <c r="G930" s="86" t="s">
        <v>322</v>
      </c>
      <c r="H930" s="86"/>
      <c r="I930" s="86"/>
      <c r="J930" s="86"/>
      <c r="K930" s="89">
        <v>1</v>
      </c>
      <c r="L930" s="87">
        <v>44944</v>
      </c>
      <c r="M930" s="87">
        <v>44956</v>
      </c>
      <c r="N930" s="87">
        <v>45072</v>
      </c>
      <c r="O930" s="108" t="s">
        <v>12</v>
      </c>
    </row>
    <row r="931" spans="1:16" s="205" customFormat="1" ht="15" hidden="1" customHeight="1" x14ac:dyDescent="0.2">
      <c r="A931" s="171"/>
      <c r="B931" s="171"/>
      <c r="C931" s="175"/>
      <c r="D931" s="172"/>
      <c r="E931" s="176" t="str">
        <f>IFERROR(VLOOKUP($D931,'2. Provider Details'!$A:$H,2,FALSE),"Select Supplier")</f>
        <v>Select Supplier</v>
      </c>
      <c r="F931" s="177" t="str">
        <f>IFERROR(VLOOKUP($D931,'2. Provider Details'!$A:$H,6,FALSE),"Select Supplier")</f>
        <v>Select Supplier</v>
      </c>
      <c r="G931" s="170"/>
      <c r="H931" s="170"/>
      <c r="I931" s="170"/>
      <c r="J931" s="170"/>
      <c r="K931" s="173"/>
      <c r="L931" s="171"/>
      <c r="M931" s="171"/>
      <c r="N931" s="171"/>
      <c r="O931" s="170"/>
    </row>
    <row r="932" spans="1:16" s="205" customFormat="1" ht="15" hidden="1" customHeight="1" x14ac:dyDescent="0.2">
      <c r="A932" s="171"/>
      <c r="B932" s="171"/>
      <c r="C932" s="175"/>
      <c r="D932" s="172"/>
      <c r="E932" s="176" t="str">
        <f>IFERROR(VLOOKUP($D932,'2. Provider Details'!$A:$H,2,FALSE),"Select Supplier")</f>
        <v>Select Supplier</v>
      </c>
      <c r="F932" s="177" t="str">
        <f>IFERROR(VLOOKUP($D932,'2. Provider Details'!$A:$H,6,FALSE),"Select Supplier")</f>
        <v>Select Supplier</v>
      </c>
      <c r="G932" s="170"/>
      <c r="H932" s="170"/>
      <c r="I932" s="170"/>
      <c r="J932" s="170"/>
      <c r="K932" s="173"/>
      <c r="L932" s="171"/>
      <c r="M932" s="171"/>
      <c r="N932" s="171"/>
      <c r="O932" s="170"/>
    </row>
    <row r="933" spans="1:16" ht="90" hidden="1" customHeight="1" x14ac:dyDescent="0.2">
      <c r="A933" s="87">
        <v>44943</v>
      </c>
      <c r="B933" s="87">
        <v>44943</v>
      </c>
      <c r="C933" s="167">
        <v>2600</v>
      </c>
      <c r="D933" s="85" t="s">
        <v>90</v>
      </c>
      <c r="E933" s="28" t="str">
        <f>IFERROR(VLOOKUP($D933,'2. Provider Details'!$A:$H,2,FALSE),"Select Supplier")</f>
        <v>Dean Row Court  
Summerfields Village Centre 
Dean Row Road  
Wilmslow 
SK9 2TB</v>
      </c>
      <c r="F933" s="31">
        <f>IFERROR(VLOOKUP($D933,'2. Provider Details'!$A:$H,6,FALSE),"Select Supplier")</f>
        <v>235030744</v>
      </c>
      <c r="G933" s="27" t="s">
        <v>322</v>
      </c>
      <c r="H933" s="31"/>
      <c r="I933" s="31"/>
      <c r="J933" s="31"/>
      <c r="K933" s="89">
        <v>1</v>
      </c>
      <c r="L933" s="87">
        <v>44944</v>
      </c>
      <c r="M933" s="87">
        <v>44942</v>
      </c>
      <c r="N933" s="87">
        <v>45016</v>
      </c>
      <c r="O933" s="108" t="s">
        <v>12</v>
      </c>
      <c r="P933" s="11"/>
    </row>
    <row r="934" spans="1:16" ht="60" hidden="1" customHeight="1" x14ac:dyDescent="0.2">
      <c r="A934" s="87">
        <v>44943</v>
      </c>
      <c r="B934" s="87">
        <v>44944</v>
      </c>
      <c r="C934" s="167">
        <v>4950</v>
      </c>
      <c r="D934" s="85" t="s">
        <v>369</v>
      </c>
      <c r="E934" s="28" t="str">
        <f>IFERROR(VLOOKUP($D934,'2. Provider Details'!$A:$H,2,FALSE),"Select Supplier")</f>
        <v>204c High Street 
Ongar
Essex
C5 9JJ</v>
      </c>
      <c r="F934" s="31">
        <f>IFERROR(VLOOKUP($D934,'2. Provider Details'!$A:$H,6,FALSE),"Select Supplier")</f>
        <v>0</v>
      </c>
      <c r="G934" s="27" t="s">
        <v>322</v>
      </c>
      <c r="H934" s="31"/>
      <c r="I934" s="31"/>
      <c r="J934" s="31"/>
      <c r="K934" s="89">
        <v>1</v>
      </c>
      <c r="L934" s="87">
        <v>44944</v>
      </c>
      <c r="M934" s="87">
        <v>44949</v>
      </c>
      <c r="N934" s="87">
        <v>45016</v>
      </c>
      <c r="O934" s="108" t="s">
        <v>12</v>
      </c>
      <c r="P934" s="11"/>
    </row>
    <row r="935" spans="1:16" ht="60" hidden="1" customHeight="1" x14ac:dyDescent="0.2">
      <c r="A935" s="87">
        <v>44943</v>
      </c>
      <c r="B935" s="87">
        <v>44944</v>
      </c>
      <c r="C935" s="167">
        <v>8030</v>
      </c>
      <c r="D935" s="85" t="s">
        <v>369</v>
      </c>
      <c r="E935" s="28" t="str">
        <f>IFERROR(VLOOKUP($D935,'2. Provider Details'!$A:$H,2,FALSE),"Select Supplier")</f>
        <v>204c High Street 
Ongar
Essex
C5 9JJ</v>
      </c>
      <c r="F935" s="31">
        <f>IFERROR(VLOOKUP($D935,'2. Provider Details'!$A:$H,6,FALSE),"Select Supplier")</f>
        <v>0</v>
      </c>
      <c r="G935" s="27" t="s">
        <v>322</v>
      </c>
      <c r="H935" s="31"/>
      <c r="I935" s="31"/>
      <c r="J935" s="31"/>
      <c r="K935" s="89">
        <v>1</v>
      </c>
      <c r="L935" s="87">
        <v>44944</v>
      </c>
      <c r="M935" s="87">
        <v>44949</v>
      </c>
      <c r="N935" s="87">
        <v>45072</v>
      </c>
      <c r="O935" s="108" t="s">
        <v>12</v>
      </c>
      <c r="P935" s="11"/>
    </row>
    <row r="936" spans="1:16" ht="60" hidden="1" customHeight="1" x14ac:dyDescent="0.2">
      <c r="A936" s="87">
        <v>44945</v>
      </c>
      <c r="B936" s="87">
        <v>44945</v>
      </c>
      <c r="C936" s="167">
        <v>7380</v>
      </c>
      <c r="D936" s="85" t="s">
        <v>369</v>
      </c>
      <c r="E936" s="28" t="str">
        <f>IFERROR(VLOOKUP($D936,'2. Provider Details'!$A:$H,2,FALSE),"Select Supplier")</f>
        <v>204c High Street 
Ongar
Essex
C5 9JJ</v>
      </c>
      <c r="F936" s="31">
        <f>IFERROR(VLOOKUP($D936,'2. Provider Details'!$A:$H,6,FALSE),"Select Supplier")</f>
        <v>0</v>
      </c>
      <c r="G936" s="27" t="s">
        <v>322</v>
      </c>
      <c r="H936" s="31"/>
      <c r="I936" s="31"/>
      <c r="J936" s="31"/>
      <c r="K936" s="89">
        <v>1</v>
      </c>
      <c r="L936" s="87">
        <v>44945</v>
      </c>
      <c r="M936" s="87">
        <v>44949</v>
      </c>
      <c r="N936" s="87">
        <v>45072</v>
      </c>
      <c r="O936" s="108" t="s">
        <v>12</v>
      </c>
      <c r="P936" s="11"/>
    </row>
    <row r="937" spans="1:16" ht="15" hidden="1" customHeight="1" x14ac:dyDescent="0.2">
      <c r="A937" s="171"/>
      <c r="B937" s="171"/>
      <c r="C937" s="175"/>
      <c r="D937" s="172"/>
      <c r="E937" s="176" t="str">
        <f>IFERROR(VLOOKUP($D937,'2. Provider Details'!$A:$H,2,FALSE),"Select Supplier")</f>
        <v>Select Supplier</v>
      </c>
      <c r="F937" s="177" t="str">
        <f>IFERROR(VLOOKUP($D937,'2. Provider Details'!$A:$H,6,FALSE),"Select Supplier")</f>
        <v>Select Supplier</v>
      </c>
      <c r="G937" s="178"/>
      <c r="H937" s="177"/>
      <c r="I937" s="177"/>
      <c r="J937" s="177"/>
      <c r="K937" s="173"/>
      <c r="L937" s="171"/>
      <c r="M937" s="171"/>
      <c r="N937" s="171"/>
      <c r="O937" s="170"/>
      <c r="P937" s="11"/>
    </row>
    <row r="938" spans="1:16" ht="15" hidden="1" customHeight="1" x14ac:dyDescent="0.2">
      <c r="A938" s="171"/>
      <c r="B938" s="171"/>
      <c r="C938" s="175"/>
      <c r="D938" s="172"/>
      <c r="E938" s="176" t="str">
        <f>IFERROR(VLOOKUP($D938,'2. Provider Details'!$A:$H,2,FALSE),"Select Supplier")</f>
        <v>Select Supplier</v>
      </c>
      <c r="F938" s="177" t="str">
        <f>IFERROR(VLOOKUP($D938,'2. Provider Details'!$A:$H,6,FALSE),"Select Supplier")</f>
        <v>Select Supplier</v>
      </c>
      <c r="G938" s="178"/>
      <c r="H938" s="177"/>
      <c r="I938" s="177"/>
      <c r="J938" s="177"/>
      <c r="K938" s="173"/>
      <c r="L938" s="171"/>
      <c r="M938" s="171"/>
      <c r="N938" s="171"/>
      <c r="O938" s="170"/>
      <c r="P938" s="11"/>
    </row>
    <row r="939" spans="1:16" ht="83.1" hidden="1" customHeight="1" x14ac:dyDescent="0.2">
      <c r="A939" s="171"/>
      <c r="B939" s="171"/>
      <c r="C939" s="175"/>
      <c r="D939" s="172"/>
      <c r="E939" s="176" t="str">
        <f>IFERROR(VLOOKUP($D939,'2. Provider Details'!$A:$H,2,FALSE),"Select Supplier")</f>
        <v>Select Supplier</v>
      </c>
      <c r="F939" s="177" t="str">
        <f>IFERROR(VLOOKUP($D939,'2. Provider Details'!$A:$H,6,FALSE),"Select Supplier")</f>
        <v>Select Supplier</v>
      </c>
      <c r="G939" s="178"/>
      <c r="H939" s="177"/>
      <c r="I939" s="177"/>
      <c r="J939" s="177"/>
      <c r="K939" s="173"/>
      <c r="L939" s="171"/>
      <c r="M939" s="171"/>
      <c r="N939" s="171"/>
      <c r="O939" s="170"/>
      <c r="P939" s="11"/>
    </row>
    <row r="940" spans="1:16" ht="15" hidden="1" customHeight="1" x14ac:dyDescent="0.2">
      <c r="A940" s="171"/>
      <c r="B940" s="171"/>
      <c r="C940" s="175"/>
      <c r="D940" s="172"/>
      <c r="E940" s="176" t="str">
        <f>IFERROR(VLOOKUP($D940,'2. Provider Details'!$A:$H,2,FALSE),"Select Supplier")</f>
        <v>Select Supplier</v>
      </c>
      <c r="F940" s="177" t="str">
        <f>IFERROR(VLOOKUP($D940,'2. Provider Details'!$A:$H,6,FALSE),"Select Supplier")</f>
        <v>Select Supplier</v>
      </c>
      <c r="G940" s="178"/>
      <c r="H940" s="177"/>
      <c r="I940" s="177"/>
      <c r="J940" s="177"/>
      <c r="K940" s="173"/>
      <c r="L940" s="171"/>
      <c r="M940" s="171"/>
      <c r="N940" s="171"/>
      <c r="O940" s="170"/>
      <c r="P940" s="11"/>
    </row>
    <row r="941" spans="1:16" ht="15" hidden="1" customHeight="1" x14ac:dyDescent="0.2">
      <c r="A941" s="171"/>
      <c r="B941" s="171"/>
      <c r="C941" s="175"/>
      <c r="D941" s="172"/>
      <c r="E941" s="176" t="str">
        <f>IFERROR(VLOOKUP($D941,'2. Provider Details'!$A:$H,2,FALSE),"Select Supplier")</f>
        <v>Select Supplier</v>
      </c>
      <c r="F941" s="177" t="str">
        <f>IFERROR(VLOOKUP($D941,'2. Provider Details'!$A:$H,6,FALSE),"Select Supplier")</f>
        <v>Select Supplier</v>
      </c>
      <c r="G941" s="178"/>
      <c r="H941" s="177"/>
      <c r="I941" s="177"/>
      <c r="J941" s="177"/>
      <c r="K941" s="173"/>
      <c r="L941" s="171"/>
      <c r="M941" s="171"/>
      <c r="N941" s="171"/>
      <c r="O941" s="170"/>
      <c r="P941" s="11"/>
    </row>
    <row r="942" spans="1:16" ht="15" hidden="1" customHeight="1" x14ac:dyDescent="0.2">
      <c r="A942" s="171"/>
      <c r="B942" s="171"/>
      <c r="C942" s="175"/>
      <c r="D942" s="172"/>
      <c r="E942" s="176" t="str">
        <f>IFERROR(VLOOKUP($D942,'2. Provider Details'!$A:$H,2,FALSE),"Select Supplier")</f>
        <v>Select Supplier</v>
      </c>
      <c r="F942" s="177" t="str">
        <f>IFERROR(VLOOKUP($D942,'2. Provider Details'!$A:$H,6,FALSE),"Select Supplier")</f>
        <v>Select Supplier</v>
      </c>
      <c r="G942" s="178"/>
      <c r="H942" s="177"/>
      <c r="I942" s="177"/>
      <c r="J942" s="177"/>
      <c r="K942" s="173"/>
      <c r="L942" s="171"/>
      <c r="M942" s="171"/>
      <c r="N942" s="171"/>
      <c r="O942" s="170"/>
      <c r="P942" s="11"/>
    </row>
    <row r="943" spans="1:16" ht="15" hidden="1" customHeight="1" x14ac:dyDescent="0.2">
      <c r="A943" s="171"/>
      <c r="B943" s="171"/>
      <c r="C943" s="175"/>
      <c r="D943" s="172"/>
      <c r="E943" s="176" t="str">
        <f>IFERROR(VLOOKUP($D943,'2. Provider Details'!$A:$H,2,FALSE),"Select Supplier")</f>
        <v>Select Supplier</v>
      </c>
      <c r="F943" s="177" t="str">
        <f>IFERROR(VLOOKUP($D943,'2. Provider Details'!$A:$H,6,FALSE),"Select Supplier")</f>
        <v>Select Supplier</v>
      </c>
      <c r="G943" s="178"/>
      <c r="H943" s="177"/>
      <c r="I943" s="177"/>
      <c r="J943" s="177"/>
      <c r="K943" s="173"/>
      <c r="L943" s="171"/>
      <c r="M943" s="171"/>
      <c r="N943" s="171"/>
      <c r="O943" s="170"/>
      <c r="P943" s="11"/>
    </row>
    <row r="944" spans="1:16" ht="60" hidden="1" customHeight="1" x14ac:dyDescent="0.2">
      <c r="A944" s="87">
        <v>44939</v>
      </c>
      <c r="B944" s="87">
        <v>44942</v>
      </c>
      <c r="C944" s="167">
        <v>5500</v>
      </c>
      <c r="D944" s="85" t="s">
        <v>80</v>
      </c>
      <c r="E944" s="28" t="str">
        <f>IFERROR(VLOOKUP($D944,'2. Provider Details'!$A:$H,2,FALSE),"Select Supplier")</f>
        <v>11 Ferndell Close 
Cannock 
Staffs 
WS11 1HR</v>
      </c>
      <c r="F944" s="31" t="str">
        <f>IFERROR(VLOOKUP($D944,'2. Provider Details'!$A:$H,6,FALSE),"Select Supplier")</f>
        <v>N/A</v>
      </c>
      <c r="G944" s="27" t="s">
        <v>44</v>
      </c>
      <c r="H944" s="31"/>
      <c r="I944" s="31"/>
      <c r="J944" s="31" t="str">
        <f>IFERROR(VLOOKUP($D944,'2. Provider Details'!$A:$H,7,FALSE),"Select Supplier")</f>
        <v>Yes</v>
      </c>
      <c r="K944" s="89" t="s">
        <v>44</v>
      </c>
      <c r="L944" s="87">
        <v>44939</v>
      </c>
      <c r="M944" s="87">
        <v>44942</v>
      </c>
      <c r="N944" s="87">
        <v>45016</v>
      </c>
      <c r="O944" s="108" t="s">
        <v>12</v>
      </c>
      <c r="P944" s="11"/>
    </row>
    <row r="945" spans="1:16" ht="30" hidden="1" customHeight="1" x14ac:dyDescent="0.2">
      <c r="A945" s="87">
        <v>44956</v>
      </c>
      <c r="B945" s="87">
        <v>44957</v>
      </c>
      <c r="C945" s="167">
        <v>2772</v>
      </c>
      <c r="D945" s="85" t="s">
        <v>363</v>
      </c>
      <c r="E945" s="28" t="str">
        <f>IFERROR(VLOOKUP($D945,'2. Provider Details'!$A:$H,2,FALSE),"Select Supplier")</f>
        <v>Select Supplier</v>
      </c>
      <c r="F945" s="31" t="str">
        <f>IFERROR(VLOOKUP($D945,'2. Provider Details'!$A:$H,6,FALSE),"Select Supplier")</f>
        <v>Select Supplier</v>
      </c>
      <c r="G945" s="27" t="s">
        <v>5</v>
      </c>
      <c r="H945" s="31"/>
      <c r="I945" s="31"/>
      <c r="J945" s="31" t="str">
        <f>IFERROR(VLOOKUP($D945,'2. Provider Details'!$A:$H,7,FALSE),"Select Supplier")</f>
        <v>Select Supplier</v>
      </c>
      <c r="K945" s="89">
        <v>1</v>
      </c>
      <c r="L945" s="87">
        <v>44957</v>
      </c>
      <c r="M945" s="87">
        <v>44956</v>
      </c>
      <c r="N945" s="87">
        <v>45072</v>
      </c>
      <c r="O945" s="108" t="s">
        <v>12</v>
      </c>
      <c r="P945" s="11"/>
    </row>
    <row r="946" spans="1:16" ht="30" hidden="1" customHeight="1" x14ac:dyDescent="0.2">
      <c r="A946" s="87">
        <v>44956</v>
      </c>
      <c r="B946" s="87">
        <v>44957</v>
      </c>
      <c r="C946" s="167">
        <v>3546</v>
      </c>
      <c r="D946" s="85" t="s">
        <v>363</v>
      </c>
      <c r="E946" s="28" t="str">
        <f>IFERROR(VLOOKUP($D946,'2. Provider Details'!$A:$H,2,FALSE),"Select Supplier")</f>
        <v>Select Supplier</v>
      </c>
      <c r="F946" s="31" t="str">
        <f>IFERROR(VLOOKUP($D946,'2. Provider Details'!$A:$H,6,FALSE),"Select Supplier")</f>
        <v>Select Supplier</v>
      </c>
      <c r="G946" s="27" t="s">
        <v>5</v>
      </c>
      <c r="H946" s="31"/>
      <c r="I946" s="31"/>
      <c r="J946" s="31" t="str">
        <f>IFERROR(VLOOKUP($D946,'2. Provider Details'!$A:$H,7,FALSE),"Select Supplier")</f>
        <v>Select Supplier</v>
      </c>
      <c r="K946" s="89">
        <v>1</v>
      </c>
      <c r="L946" s="87">
        <v>44957</v>
      </c>
      <c r="M946" s="87">
        <v>44956</v>
      </c>
      <c r="N946" s="87">
        <v>45107</v>
      </c>
      <c r="O946" s="108" t="s">
        <v>12</v>
      </c>
      <c r="P946" s="11"/>
    </row>
    <row r="947" spans="1:16" ht="15" hidden="1" customHeight="1" x14ac:dyDescent="0.2">
      <c r="A947" s="171"/>
      <c r="B947" s="171"/>
      <c r="C947" s="175"/>
      <c r="D947" s="172"/>
      <c r="E947" s="176" t="str">
        <f>IFERROR(VLOOKUP($D947,'2. Provider Details'!$A:$H,2,FALSE),"Select Supplier")</f>
        <v>Select Supplier</v>
      </c>
      <c r="F947" s="177" t="str">
        <f>IFERROR(VLOOKUP($D947,'2. Provider Details'!$A:$H,6,FALSE),"Select Supplier")</f>
        <v>Select Supplier</v>
      </c>
      <c r="G947" s="178"/>
      <c r="H947" s="177"/>
      <c r="I947" s="177"/>
      <c r="J947" s="177" t="str">
        <f>IFERROR(VLOOKUP($D947,'2. Provider Details'!$A:$H,7,FALSE),"Select Supplier")</f>
        <v>Select Supplier</v>
      </c>
      <c r="K947" s="173"/>
      <c r="L947" s="171"/>
      <c r="M947" s="171"/>
      <c r="N947" s="171"/>
      <c r="O947" s="170"/>
      <c r="P947" s="11"/>
    </row>
    <row r="948" spans="1:16" ht="60" hidden="1" customHeight="1" x14ac:dyDescent="0.2">
      <c r="A948" s="212">
        <v>44951</v>
      </c>
      <c r="B948" s="212">
        <v>44958</v>
      </c>
      <c r="C948" s="215">
        <v>2800</v>
      </c>
      <c r="D948" s="213" t="s">
        <v>80</v>
      </c>
      <c r="E948" s="216" t="str">
        <f>IFERROR(VLOOKUP($D948,'2. Provider Details'!$A:$H,2,FALSE),"Select Supplier")</f>
        <v>11 Ferndell Close 
Cannock 
Staffs 
WS11 1HR</v>
      </c>
      <c r="F948" s="217" t="str">
        <f>IFERROR(VLOOKUP($D948,'2. Provider Details'!$A:$H,6,FALSE),"Select Supplier")</f>
        <v>N/A</v>
      </c>
      <c r="G948" s="218" t="s">
        <v>322</v>
      </c>
      <c r="H948" s="217"/>
      <c r="I948" s="217"/>
      <c r="J948" s="217" t="str">
        <f>IFERROR(VLOOKUP($D948,'2. Provider Details'!$A:$H,7,FALSE),"Select Supplier")</f>
        <v>Yes</v>
      </c>
      <c r="K948" s="214">
        <v>1</v>
      </c>
      <c r="L948" s="212">
        <v>44958</v>
      </c>
      <c r="M948" s="212">
        <v>44956</v>
      </c>
      <c r="N948" s="212">
        <v>45072</v>
      </c>
      <c r="O948" s="108" t="s">
        <v>12</v>
      </c>
      <c r="P948" s="11"/>
    </row>
    <row r="949" spans="1:16" ht="15" hidden="1" customHeight="1" x14ac:dyDescent="0.2">
      <c r="A949" s="171"/>
      <c r="B949" s="171"/>
      <c r="C949" s="175"/>
      <c r="D949" s="172"/>
      <c r="E949" s="176" t="str">
        <f>IFERROR(VLOOKUP($D949,'2. Provider Details'!$A:$H,2,FALSE),"Select Supplier")</f>
        <v>Select Supplier</v>
      </c>
      <c r="F949" s="177" t="str">
        <f>IFERROR(VLOOKUP($D949,'2. Provider Details'!$A:$H,6,FALSE),"Select Supplier")</f>
        <v>Select Supplier</v>
      </c>
      <c r="G949" s="178"/>
      <c r="H949" s="177"/>
      <c r="I949" s="177"/>
      <c r="J949" s="177" t="str">
        <f>IFERROR(VLOOKUP($D949,'2. Provider Details'!$A:$H,7,FALSE),"Select Supplier")</f>
        <v>Select Supplier</v>
      </c>
      <c r="K949" s="173"/>
      <c r="L949" s="171"/>
      <c r="M949" s="171"/>
      <c r="N949" s="171"/>
      <c r="O949" s="170"/>
      <c r="P949" s="11"/>
    </row>
    <row r="950" spans="1:16" ht="15" hidden="1" customHeight="1" x14ac:dyDescent="0.2">
      <c r="A950" s="171"/>
      <c r="B950" s="171"/>
      <c r="C950" s="175"/>
      <c r="D950" s="172"/>
      <c r="E950" s="176" t="str">
        <f>IFERROR(VLOOKUP($D950,'2. Provider Details'!$A:$H,2,FALSE),"Select Supplier")</f>
        <v>Select Supplier</v>
      </c>
      <c r="F950" s="177" t="str">
        <f>IFERROR(VLOOKUP($D950,'2. Provider Details'!$A:$H,6,FALSE),"Select Supplier")</f>
        <v>Select Supplier</v>
      </c>
      <c r="G950" s="178"/>
      <c r="H950" s="177"/>
      <c r="I950" s="177"/>
      <c r="J950" s="177" t="str">
        <f>IFERROR(VLOOKUP($D950,'2. Provider Details'!$A:$H,7,FALSE),"Select Supplier")</f>
        <v>Select Supplier</v>
      </c>
      <c r="K950" s="173"/>
      <c r="L950" s="171"/>
      <c r="M950" s="171"/>
      <c r="N950" s="171"/>
      <c r="O950" s="108" t="s">
        <v>12</v>
      </c>
      <c r="P950" s="11"/>
    </row>
    <row r="951" spans="1:16" ht="15" hidden="1" customHeight="1" x14ac:dyDescent="0.2">
      <c r="A951" s="171"/>
      <c r="B951" s="171"/>
      <c r="C951" s="175"/>
      <c r="D951" s="172"/>
      <c r="E951" s="176" t="str">
        <f>IFERROR(VLOOKUP($D951,'2. Provider Details'!$A:$H,2,FALSE),"Select Supplier")</f>
        <v>Select Supplier</v>
      </c>
      <c r="F951" s="177" t="str">
        <f>IFERROR(VLOOKUP($D951,'2. Provider Details'!$A:$H,6,FALSE),"Select Supplier")</f>
        <v>Select Supplier</v>
      </c>
      <c r="G951" s="178"/>
      <c r="H951" s="177"/>
      <c r="I951" s="177"/>
      <c r="J951" s="177" t="str">
        <f>IFERROR(VLOOKUP($D951,'2. Provider Details'!$A:$H,7,FALSE),"Select Supplier")</f>
        <v>Select Supplier</v>
      </c>
      <c r="K951" s="173"/>
      <c r="L951" s="171"/>
      <c r="M951" s="171"/>
      <c r="N951" s="171"/>
      <c r="O951" s="108" t="s">
        <v>12</v>
      </c>
      <c r="P951" s="11"/>
    </row>
    <row r="952" spans="1:16" ht="60" hidden="1" customHeight="1" x14ac:dyDescent="0.2">
      <c r="A952" s="87">
        <v>44964</v>
      </c>
      <c r="B952" s="87">
        <v>44965</v>
      </c>
      <c r="C952" s="167">
        <v>1248</v>
      </c>
      <c r="D952" s="85" t="s">
        <v>80</v>
      </c>
      <c r="E952" s="28" t="str">
        <f>IFERROR(VLOOKUP($D952,'2. Provider Details'!$A:$H,2,FALSE),"Select Supplier")</f>
        <v>11 Ferndell Close 
Cannock 
Staffs 
WS11 1HR</v>
      </c>
      <c r="F952" s="31" t="str">
        <f>IFERROR(VLOOKUP($D952,'2. Provider Details'!$A:$H,6,FALSE),"Select Supplier")</f>
        <v>N/A</v>
      </c>
      <c r="G952" s="27" t="s">
        <v>5</v>
      </c>
      <c r="H952" s="31"/>
      <c r="I952" s="31"/>
      <c r="J952" s="31" t="str">
        <f>IFERROR(VLOOKUP($D952,'2. Provider Details'!$A:$H,7,FALSE),"Select Supplier")</f>
        <v>Yes</v>
      </c>
      <c r="K952" s="89">
        <v>1</v>
      </c>
      <c r="L952" s="87">
        <v>44965</v>
      </c>
      <c r="M952" s="87">
        <v>44963</v>
      </c>
      <c r="N952" s="87">
        <v>45016</v>
      </c>
      <c r="O952" s="108" t="s">
        <v>12</v>
      </c>
      <c r="P952" s="11"/>
    </row>
    <row r="953" spans="1:16" ht="60" hidden="1" customHeight="1" x14ac:dyDescent="0.2">
      <c r="A953" s="87">
        <v>44949</v>
      </c>
      <c r="B953" s="87">
        <v>44949</v>
      </c>
      <c r="C953" s="110">
        <v>1980</v>
      </c>
      <c r="D953" s="85" t="s">
        <v>369</v>
      </c>
      <c r="E953" s="28" t="str">
        <f>IFERROR(VLOOKUP($D953,'2. Provider Details'!$A:$H,2,FALSE),"Select Supplier")</f>
        <v>204c High Street 
Ongar
Essex
C5 9JJ</v>
      </c>
      <c r="F953" s="31">
        <f>IFERROR(VLOOKUP($D953,'2. Provider Details'!$A:$H,6,FALSE),"Select Supplier")</f>
        <v>0</v>
      </c>
      <c r="G953" s="27"/>
      <c r="H953" s="31"/>
      <c r="I953" s="31"/>
      <c r="J953" s="31">
        <f>IFERROR(VLOOKUP($D953,'2. Provider Details'!$A:$H,7,FALSE),"Select Supplier")</f>
        <v>0</v>
      </c>
      <c r="K953" s="89" t="s">
        <v>44</v>
      </c>
      <c r="L953" s="87" t="s">
        <v>44</v>
      </c>
      <c r="M953" s="87">
        <v>44949</v>
      </c>
      <c r="N953" s="87">
        <v>45016</v>
      </c>
      <c r="O953" s="108" t="s">
        <v>12</v>
      </c>
      <c r="P953" s="11"/>
    </row>
    <row r="954" spans="1:16" ht="15" hidden="1" customHeight="1" x14ac:dyDescent="0.2">
      <c r="A954" s="171"/>
      <c r="B954" s="171"/>
      <c r="C954" s="175"/>
      <c r="D954" s="172"/>
      <c r="E954" s="176" t="str">
        <f>IFERROR(VLOOKUP($D954,'2. Provider Details'!$A:$H,2,FALSE),"Select Supplier")</f>
        <v>Select Supplier</v>
      </c>
      <c r="F954" s="177" t="str">
        <f>IFERROR(VLOOKUP($D954,'2. Provider Details'!$A:$H,6,FALSE),"Select Supplier")</f>
        <v>Select Supplier</v>
      </c>
      <c r="G954" s="178"/>
      <c r="H954" s="177"/>
      <c r="I954" s="177"/>
      <c r="J954" s="177" t="str">
        <f>IFERROR(VLOOKUP($D954,'2. Provider Details'!$A:$H,7,FALSE),"Select Supplier")</f>
        <v>Select Supplier</v>
      </c>
      <c r="K954" s="173"/>
      <c r="L954" s="171"/>
      <c r="M954" s="171"/>
      <c r="N954" s="171"/>
      <c r="O954" s="170"/>
      <c r="P954" s="11"/>
    </row>
    <row r="955" spans="1:16" ht="15" hidden="1" customHeight="1" x14ac:dyDescent="0.2">
      <c r="A955" s="171"/>
      <c r="B955" s="171"/>
      <c r="C955" s="175"/>
      <c r="D955" s="172"/>
      <c r="E955" s="176" t="str">
        <f>IFERROR(VLOOKUP($D955,'2. Provider Details'!$A:$H,2,FALSE),"Select Supplier")</f>
        <v>Select Supplier</v>
      </c>
      <c r="F955" s="177" t="str">
        <f>IFERROR(VLOOKUP($D955,'2. Provider Details'!$A:$H,6,FALSE),"Select Supplier")</f>
        <v>Select Supplier</v>
      </c>
      <c r="G955" s="178"/>
      <c r="H955" s="177"/>
      <c r="I955" s="177"/>
      <c r="J955" s="177" t="str">
        <f>IFERROR(VLOOKUP($D955,'2. Provider Details'!$A:$H,7,FALSE),"Select Supplier")</f>
        <v>Select Supplier</v>
      </c>
      <c r="K955" s="173"/>
      <c r="L955" s="171"/>
      <c r="M955" s="171"/>
      <c r="N955" s="171"/>
      <c r="O955" s="170"/>
      <c r="P955" s="11"/>
    </row>
    <row r="956" spans="1:16" ht="15" hidden="1" customHeight="1" x14ac:dyDescent="0.2">
      <c r="A956" s="171"/>
      <c r="B956" s="171"/>
      <c r="C956" s="175"/>
      <c r="D956" s="172"/>
      <c r="E956" s="176" t="str">
        <f>IFERROR(VLOOKUP($D956,'2. Provider Details'!$A:$H,2,FALSE),"Select Supplier")</f>
        <v>Select Supplier</v>
      </c>
      <c r="F956" s="177" t="str">
        <f>IFERROR(VLOOKUP($D956,'2. Provider Details'!$A:$H,6,FALSE),"Select Supplier")</f>
        <v>Select Supplier</v>
      </c>
      <c r="G956" s="178"/>
      <c r="H956" s="177"/>
      <c r="I956" s="177"/>
      <c r="J956" s="177" t="str">
        <f>IFERROR(VLOOKUP($D956,'2. Provider Details'!$A:$H,7,FALSE),"Select Supplier")</f>
        <v>Select Supplier</v>
      </c>
      <c r="K956" s="173"/>
      <c r="L956" s="171"/>
      <c r="M956" s="171"/>
      <c r="N956" s="171"/>
      <c r="O956" s="170"/>
      <c r="P956" s="11"/>
    </row>
    <row r="957" spans="1:16" ht="15" hidden="1" customHeight="1" x14ac:dyDescent="0.2">
      <c r="A957" s="171"/>
      <c r="B957" s="171"/>
      <c r="C957" s="175"/>
      <c r="D957" s="172"/>
      <c r="E957" s="176" t="str">
        <f>IFERROR(VLOOKUP($D957,'2. Provider Details'!$A:$H,2,FALSE),"Select Supplier")</f>
        <v>Select Supplier</v>
      </c>
      <c r="F957" s="177" t="str">
        <f>IFERROR(VLOOKUP($D957,'2. Provider Details'!$A:$H,6,FALSE),"Select Supplier")</f>
        <v>Select Supplier</v>
      </c>
      <c r="G957" s="178"/>
      <c r="H957" s="177"/>
      <c r="I957" s="177"/>
      <c r="J957" s="177" t="str">
        <f>IFERROR(VLOOKUP($D957,'2. Provider Details'!$A:$H,7,FALSE),"Select Supplier")</f>
        <v>Select Supplier</v>
      </c>
      <c r="K957" s="173"/>
      <c r="L957" s="171"/>
      <c r="M957" s="171"/>
      <c r="N957" s="171"/>
      <c r="O957" s="170"/>
      <c r="P957" s="11"/>
    </row>
    <row r="958" spans="1:16" ht="30" hidden="1" customHeight="1" x14ac:dyDescent="0.2">
      <c r="A958" s="87">
        <v>44958</v>
      </c>
      <c r="B958" s="87">
        <v>44958</v>
      </c>
      <c r="C958" s="167">
        <v>2574</v>
      </c>
      <c r="D958" s="85" t="s">
        <v>363</v>
      </c>
      <c r="E958" s="28" t="str">
        <f>IFERROR(VLOOKUP($D958,'2. Provider Details'!$A:$H,2,FALSE),"Select Supplier")</f>
        <v>Select Supplier</v>
      </c>
      <c r="F958" s="31" t="str">
        <f>IFERROR(VLOOKUP($D958,'2. Provider Details'!$A:$H,6,FALSE),"Select Supplier")</f>
        <v>Select Supplier</v>
      </c>
      <c r="G958" s="27" t="s">
        <v>322</v>
      </c>
      <c r="H958" s="31"/>
      <c r="I958" s="31"/>
      <c r="J958" s="31" t="str">
        <f>IFERROR(VLOOKUP($D958,'2. Provider Details'!$A:$H,7,FALSE),"Select Supplier")</f>
        <v>Select Supplier</v>
      </c>
      <c r="K958" s="89">
        <v>1</v>
      </c>
      <c r="L958" s="87">
        <v>44958</v>
      </c>
      <c r="M958" s="87">
        <v>44963</v>
      </c>
      <c r="N958" s="87">
        <v>45072</v>
      </c>
      <c r="O958" s="108" t="s">
        <v>12</v>
      </c>
      <c r="P958" s="11"/>
    </row>
    <row r="959" spans="1:16" ht="15" hidden="1" customHeight="1" x14ac:dyDescent="0.2">
      <c r="A959" s="171"/>
      <c r="B959" s="171"/>
      <c r="C959" s="175"/>
      <c r="D959" s="172"/>
      <c r="E959" s="176" t="str">
        <f>IFERROR(VLOOKUP($D959,'2. Provider Details'!$A:$H,2,FALSE),"Select Supplier")</f>
        <v>Select Supplier</v>
      </c>
      <c r="F959" s="177" t="str">
        <f>IFERROR(VLOOKUP($D959,'2. Provider Details'!$A:$H,6,FALSE),"Select Supplier")</f>
        <v>Select Supplier</v>
      </c>
      <c r="G959" s="178"/>
      <c r="H959" s="177"/>
      <c r="I959" s="177"/>
      <c r="J959" s="177" t="str">
        <f>IFERROR(VLOOKUP($D959,'2. Provider Details'!$A:$H,7,FALSE),"Select Supplier")</f>
        <v>Select Supplier</v>
      </c>
      <c r="K959" s="173"/>
      <c r="L959" s="171"/>
      <c r="M959" s="171"/>
      <c r="N959" s="171"/>
      <c r="O959" s="170"/>
      <c r="P959" s="11"/>
    </row>
    <row r="960" spans="1:16" ht="15" hidden="1" customHeight="1" x14ac:dyDescent="0.2">
      <c r="A960" s="171"/>
      <c r="B960" s="171"/>
      <c r="C960" s="175"/>
      <c r="D960" s="172"/>
      <c r="E960" s="176" t="str">
        <f>IFERROR(VLOOKUP($D960,'2. Provider Details'!$A:$H,2,FALSE),"Select Supplier")</f>
        <v>Select Supplier</v>
      </c>
      <c r="F960" s="177" t="str">
        <f>IFERROR(VLOOKUP($D960,'2. Provider Details'!$A:$H,6,FALSE),"Select Supplier")</f>
        <v>Select Supplier</v>
      </c>
      <c r="G960" s="178"/>
      <c r="H960" s="177"/>
      <c r="I960" s="177"/>
      <c r="J960" s="177" t="str">
        <f>IFERROR(VLOOKUP($D960,'2. Provider Details'!$A:$H,7,FALSE),"Select Supplier")</f>
        <v>Select Supplier</v>
      </c>
      <c r="K960" s="173"/>
      <c r="L960" s="171"/>
      <c r="M960" s="171"/>
      <c r="N960" s="171"/>
      <c r="O960" s="170"/>
      <c r="P960" s="11"/>
    </row>
    <row r="961" spans="1:16" ht="15" hidden="1" customHeight="1" x14ac:dyDescent="0.2">
      <c r="A961" s="171"/>
      <c r="B961" s="171"/>
      <c r="C961" s="175"/>
      <c r="D961" s="172"/>
      <c r="E961" s="176" t="str">
        <f>IFERROR(VLOOKUP($D961,'2. Provider Details'!$A:$H,2,FALSE),"Select Supplier")</f>
        <v>Select Supplier</v>
      </c>
      <c r="F961" s="177" t="str">
        <f>IFERROR(VLOOKUP($D961,'2. Provider Details'!$A:$H,6,FALSE),"Select Supplier")</f>
        <v>Select Supplier</v>
      </c>
      <c r="G961" s="178"/>
      <c r="H961" s="177"/>
      <c r="I961" s="177"/>
      <c r="J961" s="177" t="str">
        <f>IFERROR(VLOOKUP($D961,'2. Provider Details'!$A:$H,7,FALSE),"Select Supplier")</f>
        <v>Select Supplier</v>
      </c>
      <c r="K961" s="173"/>
      <c r="L961" s="171"/>
      <c r="M961" s="171"/>
      <c r="N961" s="171"/>
      <c r="O961" s="170"/>
      <c r="P961" s="11"/>
    </row>
    <row r="962" spans="1:16" ht="15" hidden="1" customHeight="1" x14ac:dyDescent="0.2">
      <c r="A962" s="171"/>
      <c r="B962" s="171"/>
      <c r="C962" s="175"/>
      <c r="D962" s="172"/>
      <c r="E962" s="176" t="str">
        <f>IFERROR(VLOOKUP($D962,'2. Provider Details'!$A:$H,2,FALSE),"Select Supplier")</f>
        <v>Select Supplier</v>
      </c>
      <c r="F962" s="177" t="str">
        <f>IFERROR(VLOOKUP($D962,'2. Provider Details'!$A:$H,6,FALSE),"Select Supplier")</f>
        <v>Select Supplier</v>
      </c>
      <c r="G962" s="178"/>
      <c r="H962" s="177"/>
      <c r="I962" s="177"/>
      <c r="J962" s="177" t="str">
        <f>IFERROR(VLOOKUP($D962,'2. Provider Details'!$A:$H,7,FALSE),"Select Supplier")</f>
        <v>Select Supplier</v>
      </c>
      <c r="K962" s="173"/>
      <c r="L962" s="171"/>
      <c r="M962" s="171"/>
      <c r="N962" s="171"/>
      <c r="O962" s="170"/>
      <c r="P962" s="11"/>
    </row>
    <row r="963" spans="1:16" ht="15" hidden="1" customHeight="1" x14ac:dyDescent="0.2">
      <c r="A963" s="171"/>
      <c r="B963" s="171"/>
      <c r="C963" s="175"/>
      <c r="D963" s="172"/>
      <c r="E963" s="176" t="str">
        <f>IFERROR(VLOOKUP($D963,'2. Provider Details'!$A:$H,2,FALSE),"Select Supplier")</f>
        <v>Select Supplier</v>
      </c>
      <c r="F963" s="177" t="str">
        <f>IFERROR(VLOOKUP($D963,'2. Provider Details'!$A:$H,6,FALSE),"Select Supplier")</f>
        <v>Select Supplier</v>
      </c>
      <c r="G963" s="178"/>
      <c r="H963" s="177"/>
      <c r="I963" s="177"/>
      <c r="J963" s="177" t="str">
        <f>IFERROR(VLOOKUP($D963,'2. Provider Details'!$A:$H,7,FALSE),"Select Supplier")</f>
        <v>Select Supplier</v>
      </c>
      <c r="K963" s="173"/>
      <c r="L963" s="171"/>
      <c r="M963" s="171"/>
      <c r="N963" s="171"/>
      <c r="O963" s="170"/>
      <c r="P963" s="11"/>
    </row>
    <row r="964" spans="1:16" ht="60" hidden="1" customHeight="1" x14ac:dyDescent="0.2">
      <c r="A964" s="87">
        <v>44959</v>
      </c>
      <c r="B964" s="87">
        <v>44960</v>
      </c>
      <c r="C964" s="167">
        <v>26880</v>
      </c>
      <c r="D964" s="85" t="s">
        <v>369</v>
      </c>
      <c r="E964" s="28" t="str">
        <f>IFERROR(VLOOKUP($D964,'2. Provider Details'!$A:$H,2,FALSE),"Select Supplier")</f>
        <v>204c High Street 
Ongar
Essex
C5 9JJ</v>
      </c>
      <c r="F964" s="31">
        <f>IFERROR(VLOOKUP($D964,'2. Provider Details'!$A:$H,6,FALSE),"Select Supplier")</f>
        <v>0</v>
      </c>
      <c r="G964" s="27" t="s">
        <v>5</v>
      </c>
      <c r="H964" s="31"/>
      <c r="I964" s="31"/>
      <c r="J964" s="31">
        <f>IFERROR(VLOOKUP($D964,'2. Provider Details'!$A:$H,7,FALSE),"Select Supplier")</f>
        <v>0</v>
      </c>
      <c r="K964" s="89">
        <v>1</v>
      </c>
      <c r="L964" s="87">
        <v>44960</v>
      </c>
      <c r="M964" s="87">
        <v>44963</v>
      </c>
      <c r="N964" s="87">
        <v>45132</v>
      </c>
      <c r="O964" s="108" t="s">
        <v>12</v>
      </c>
      <c r="P964" s="11"/>
    </row>
    <row r="965" spans="1:16" ht="15" hidden="1" customHeight="1" x14ac:dyDescent="0.2">
      <c r="A965" s="171"/>
      <c r="B965" s="171"/>
      <c r="C965" s="175"/>
      <c r="D965" s="172"/>
      <c r="E965" s="176" t="str">
        <f>IFERROR(VLOOKUP($D965,'2. Provider Details'!$A:$H,2,FALSE),"Select Supplier")</f>
        <v>Select Supplier</v>
      </c>
      <c r="F965" s="177" t="str">
        <f>IFERROR(VLOOKUP($D965,'2. Provider Details'!$A:$H,6,FALSE),"Select Supplier")</f>
        <v>Select Supplier</v>
      </c>
      <c r="G965" s="178"/>
      <c r="H965" s="177"/>
      <c r="I965" s="177"/>
      <c r="J965" s="177" t="str">
        <f>IFERROR(VLOOKUP($D965,'2. Provider Details'!$A:$H,7,FALSE),"Select Supplier")</f>
        <v>Select Supplier</v>
      </c>
      <c r="K965" s="173"/>
      <c r="L965" s="171"/>
      <c r="M965" s="171"/>
      <c r="N965" s="171"/>
      <c r="O965" s="170"/>
      <c r="P965" s="11"/>
    </row>
    <row r="966" spans="1:16" ht="15" hidden="1" customHeight="1" x14ac:dyDescent="0.2">
      <c r="A966" s="171"/>
      <c r="B966" s="171"/>
      <c r="C966" s="175"/>
      <c r="D966" s="172"/>
      <c r="E966" s="176" t="str">
        <f>IFERROR(VLOOKUP($D966,'2. Provider Details'!$A:$H,2,FALSE),"Select Supplier")</f>
        <v>Select Supplier</v>
      </c>
      <c r="F966" s="177" t="str">
        <f>IFERROR(VLOOKUP($D966,'2. Provider Details'!$A:$H,6,FALSE),"Select Supplier")</f>
        <v>Select Supplier</v>
      </c>
      <c r="G966" s="178"/>
      <c r="H966" s="177"/>
      <c r="I966" s="177"/>
      <c r="J966" s="177" t="str">
        <f>IFERROR(VLOOKUP($D966,'2. Provider Details'!$A:$H,7,FALSE),"Select Supplier")</f>
        <v>Select Supplier</v>
      </c>
      <c r="K966" s="173"/>
      <c r="L966" s="171"/>
      <c r="M966" s="171"/>
      <c r="N966" s="171"/>
      <c r="O966" s="170"/>
      <c r="P966" s="11"/>
    </row>
    <row r="967" spans="1:16" ht="15" hidden="1" customHeight="1" x14ac:dyDescent="0.2">
      <c r="A967" s="171"/>
      <c r="B967" s="171"/>
      <c r="C967" s="175"/>
      <c r="D967" s="172"/>
      <c r="E967" s="176" t="str">
        <f>IFERROR(VLOOKUP($D967,'2. Provider Details'!$A:$H,2,FALSE),"Select Supplier")</f>
        <v>Select Supplier</v>
      </c>
      <c r="F967" s="177" t="str">
        <f>IFERROR(VLOOKUP($D967,'2. Provider Details'!$A:$H,6,FALSE),"Select Supplier")</f>
        <v>Select Supplier</v>
      </c>
      <c r="G967" s="178"/>
      <c r="H967" s="177"/>
      <c r="I967" s="177"/>
      <c r="J967" s="177" t="str">
        <f>IFERROR(VLOOKUP($D967,'2. Provider Details'!$A:$H,7,FALSE),"Select Supplier")</f>
        <v>Select Supplier</v>
      </c>
      <c r="K967" s="173"/>
      <c r="L967" s="171"/>
      <c r="M967" s="171"/>
      <c r="N967" s="171"/>
      <c r="O967" s="170"/>
      <c r="P967" s="11"/>
    </row>
    <row r="968" spans="1:16" ht="15" hidden="1" customHeight="1" x14ac:dyDescent="0.2">
      <c r="A968" s="171"/>
      <c r="B968" s="171"/>
      <c r="C968" s="175"/>
      <c r="D968" s="172"/>
      <c r="E968" s="176" t="str">
        <f>IFERROR(VLOOKUP($D968,'2. Provider Details'!$A:$H,2,FALSE),"Select Supplier")</f>
        <v>Select Supplier</v>
      </c>
      <c r="F968" s="177" t="str">
        <f>IFERROR(VLOOKUP($D968,'2. Provider Details'!$A:$H,6,FALSE),"Select Supplier")</f>
        <v>Select Supplier</v>
      </c>
      <c r="G968" s="178"/>
      <c r="H968" s="177"/>
      <c r="I968" s="177"/>
      <c r="J968" s="177" t="str">
        <f>IFERROR(VLOOKUP($D968,'2. Provider Details'!$A:$H,7,FALSE),"Select Supplier")</f>
        <v>Select Supplier</v>
      </c>
      <c r="K968" s="173"/>
      <c r="L968" s="171"/>
      <c r="M968" s="171"/>
      <c r="N968" s="171"/>
      <c r="O968" s="170"/>
      <c r="P968" s="11"/>
    </row>
    <row r="969" spans="1:16" ht="15" hidden="1" customHeight="1" x14ac:dyDescent="0.2">
      <c r="A969" s="171"/>
      <c r="B969" s="171"/>
      <c r="C969" s="175"/>
      <c r="D969" s="172"/>
      <c r="E969" s="176" t="str">
        <f>IFERROR(VLOOKUP($D969,'2. Provider Details'!$A:$H,2,FALSE),"Select Supplier")</f>
        <v>Select Supplier</v>
      </c>
      <c r="F969" s="177" t="str">
        <f>IFERROR(VLOOKUP($D969,'2. Provider Details'!$A:$H,6,FALSE),"Select Supplier")</f>
        <v>Select Supplier</v>
      </c>
      <c r="G969" s="178"/>
      <c r="H969" s="177"/>
      <c r="I969" s="177"/>
      <c r="J969" s="177" t="str">
        <f>IFERROR(VLOOKUP($D969,'2. Provider Details'!$A:$H,7,FALSE),"Select Supplier")</f>
        <v>Select Supplier</v>
      </c>
      <c r="K969" s="173"/>
      <c r="L969" s="171"/>
      <c r="M969" s="171"/>
      <c r="N969" s="171"/>
      <c r="O969" s="170"/>
      <c r="P969" s="11"/>
    </row>
    <row r="970" spans="1:16" ht="15" hidden="1" customHeight="1" x14ac:dyDescent="0.2">
      <c r="A970" s="171"/>
      <c r="B970" s="171"/>
      <c r="C970" s="175"/>
      <c r="D970" s="172"/>
      <c r="E970" s="176" t="str">
        <f>IFERROR(VLOOKUP($D970,'2. Provider Details'!$A:$H,2,FALSE),"Select Supplier")</f>
        <v>Select Supplier</v>
      </c>
      <c r="F970" s="177" t="str">
        <f>IFERROR(VLOOKUP($D970,'2. Provider Details'!$A:$H,6,FALSE),"Select Supplier")</f>
        <v>Select Supplier</v>
      </c>
      <c r="G970" s="178"/>
      <c r="H970" s="177"/>
      <c r="I970" s="177"/>
      <c r="J970" s="177" t="str">
        <f>IFERROR(VLOOKUP($D970,'2. Provider Details'!$A:$H,7,FALSE),"Select Supplier")</f>
        <v>Select Supplier</v>
      </c>
      <c r="K970" s="173"/>
      <c r="L970" s="171"/>
      <c r="M970" s="171"/>
      <c r="N970" s="171"/>
      <c r="O970" s="170"/>
      <c r="P970" s="11"/>
    </row>
    <row r="971" spans="1:16" ht="15" hidden="1" customHeight="1" x14ac:dyDescent="0.2">
      <c r="A971" s="171"/>
      <c r="B971" s="171"/>
      <c r="C971" s="175"/>
      <c r="D971" s="172"/>
      <c r="E971" s="176" t="str">
        <f>IFERROR(VLOOKUP($D971,'2. Provider Details'!$A:$H,2,FALSE),"Select Supplier")</f>
        <v>Select Supplier</v>
      </c>
      <c r="F971" s="177" t="str">
        <f>IFERROR(VLOOKUP($D971,'2. Provider Details'!$A:$H,6,FALSE),"Select Supplier")</f>
        <v>Select Supplier</v>
      </c>
      <c r="G971" s="178"/>
      <c r="H971" s="177"/>
      <c r="I971" s="177"/>
      <c r="J971" s="177" t="str">
        <f>IFERROR(VLOOKUP($D971,'2. Provider Details'!$A:$H,7,FALSE),"Select Supplier")</f>
        <v>Select Supplier</v>
      </c>
      <c r="K971" s="173"/>
      <c r="L971" s="171"/>
      <c r="M971" s="171"/>
      <c r="N971" s="171"/>
      <c r="O971" s="170"/>
      <c r="P971" s="11"/>
    </row>
    <row r="972" spans="1:16" ht="15" hidden="1" customHeight="1" x14ac:dyDescent="0.2">
      <c r="A972" s="171"/>
      <c r="B972" s="171"/>
      <c r="C972" s="175"/>
      <c r="D972" s="172"/>
      <c r="E972" s="176" t="str">
        <f>IFERROR(VLOOKUP($D972,'2. Provider Details'!$A:$H,2,FALSE),"Select Supplier")</f>
        <v>Select Supplier</v>
      </c>
      <c r="F972" s="177" t="str">
        <f>IFERROR(VLOOKUP($D972,'2. Provider Details'!$A:$H,6,FALSE),"Select Supplier")</f>
        <v>Select Supplier</v>
      </c>
      <c r="G972" s="178"/>
      <c r="H972" s="177"/>
      <c r="I972" s="177"/>
      <c r="J972" s="177" t="str">
        <f>IFERROR(VLOOKUP($D972,'2. Provider Details'!$A:$H,7,FALSE),"Select Supplier")</f>
        <v>Select Supplier</v>
      </c>
      <c r="K972" s="173"/>
      <c r="L972" s="171"/>
      <c r="M972" s="171"/>
      <c r="N972" s="171"/>
      <c r="O972" s="170"/>
      <c r="P972" s="11"/>
    </row>
    <row r="973" spans="1:16" ht="15" hidden="1" customHeight="1" x14ac:dyDescent="0.2">
      <c r="A973" s="171"/>
      <c r="B973" s="171"/>
      <c r="C973" s="175"/>
      <c r="D973" s="172"/>
      <c r="E973" s="176" t="str">
        <f>IFERROR(VLOOKUP($D973,'2. Provider Details'!$A:$H,2,FALSE),"Select Supplier")</f>
        <v>Select Supplier</v>
      </c>
      <c r="F973" s="177" t="str">
        <f>IFERROR(VLOOKUP($D973,'2. Provider Details'!$A:$H,6,FALSE),"Select Supplier")</f>
        <v>Select Supplier</v>
      </c>
      <c r="G973" s="178"/>
      <c r="H973" s="177"/>
      <c r="I973" s="177"/>
      <c r="J973" s="177" t="str">
        <f>IFERROR(VLOOKUP($D973,'2. Provider Details'!$A:$H,7,FALSE),"Select Supplier")</f>
        <v>Select Supplier</v>
      </c>
      <c r="K973" s="173"/>
      <c r="L973" s="171"/>
      <c r="M973" s="171"/>
      <c r="N973" s="171"/>
      <c r="O973" s="170"/>
      <c r="P973" s="11"/>
    </row>
    <row r="974" spans="1:16" ht="15" hidden="1" customHeight="1" x14ac:dyDescent="0.2">
      <c r="A974" s="171"/>
      <c r="B974" s="171"/>
      <c r="C974" s="175"/>
      <c r="D974" s="172"/>
      <c r="E974" s="176" t="str">
        <f>IFERROR(VLOOKUP($D974,'2. Provider Details'!$A:$H,2,FALSE),"Select Supplier")</f>
        <v>Select Supplier</v>
      </c>
      <c r="F974" s="177" t="str">
        <f>IFERROR(VLOOKUP($D974,'2. Provider Details'!$A:$H,6,FALSE),"Select Supplier")</f>
        <v>Select Supplier</v>
      </c>
      <c r="G974" s="178"/>
      <c r="H974" s="177"/>
      <c r="I974" s="177"/>
      <c r="J974" s="177" t="str">
        <f>IFERROR(VLOOKUP($D974,'2. Provider Details'!$A:$H,7,FALSE),"Select Supplier")</f>
        <v>Select Supplier</v>
      </c>
      <c r="K974" s="173"/>
      <c r="L974" s="171"/>
      <c r="M974" s="171"/>
      <c r="N974" s="171"/>
      <c r="O974" s="170"/>
      <c r="P974" s="11"/>
    </row>
    <row r="975" spans="1:16" ht="15" hidden="1" customHeight="1" x14ac:dyDescent="0.2">
      <c r="A975" s="171"/>
      <c r="B975" s="171"/>
      <c r="C975" s="175"/>
      <c r="D975" s="172"/>
      <c r="E975" s="176" t="str">
        <f>IFERROR(VLOOKUP($D975,'2. Provider Details'!$A:$H,2,FALSE),"Select Supplier")</f>
        <v>Select Supplier</v>
      </c>
      <c r="F975" s="177" t="str">
        <f>IFERROR(VLOOKUP($D975,'2. Provider Details'!$A:$H,6,FALSE),"Select Supplier")</f>
        <v>Select Supplier</v>
      </c>
      <c r="G975" s="178"/>
      <c r="H975" s="177"/>
      <c r="I975" s="177"/>
      <c r="J975" s="177" t="str">
        <f>IFERROR(VLOOKUP($D975,'2. Provider Details'!$A:$H,7,FALSE),"Select Supplier")</f>
        <v>Select Supplier</v>
      </c>
      <c r="K975" s="173"/>
      <c r="L975" s="171"/>
      <c r="M975" s="171"/>
      <c r="N975" s="171"/>
      <c r="O975" s="170"/>
      <c r="P975" s="11"/>
    </row>
    <row r="976" spans="1:16" ht="15" hidden="1" customHeight="1" x14ac:dyDescent="0.2">
      <c r="A976" s="171"/>
      <c r="B976" s="171"/>
      <c r="C976" s="175"/>
      <c r="D976" s="172"/>
      <c r="E976" s="176" t="str">
        <f>IFERROR(VLOOKUP($D976,'2. Provider Details'!$A:$H,2,FALSE),"Select Supplier")</f>
        <v>Select Supplier</v>
      </c>
      <c r="F976" s="177" t="str">
        <f>IFERROR(VLOOKUP($D976,'2. Provider Details'!$A:$H,6,FALSE),"Select Supplier")</f>
        <v>Select Supplier</v>
      </c>
      <c r="G976" s="178"/>
      <c r="H976" s="177"/>
      <c r="I976" s="177"/>
      <c r="J976" s="177" t="str">
        <f>IFERROR(VLOOKUP($D976,'2. Provider Details'!$A:$H,7,FALSE),"Select Supplier")</f>
        <v>Select Supplier</v>
      </c>
      <c r="K976" s="173"/>
      <c r="L976" s="171"/>
      <c r="M976" s="171"/>
      <c r="N976" s="171"/>
      <c r="O976" s="170"/>
      <c r="P976" s="11"/>
    </row>
    <row r="977" spans="1:16" ht="15" hidden="1" customHeight="1" x14ac:dyDescent="0.2">
      <c r="A977" s="171"/>
      <c r="B977" s="171"/>
      <c r="C977" s="175"/>
      <c r="D977" s="172"/>
      <c r="E977" s="176" t="str">
        <f>IFERROR(VLOOKUP($D977,'2. Provider Details'!$A:$H,2,FALSE),"Select Supplier")</f>
        <v>Select Supplier</v>
      </c>
      <c r="F977" s="177" t="str">
        <f>IFERROR(VLOOKUP($D977,'2. Provider Details'!$A:$H,6,FALSE),"Select Supplier")</f>
        <v>Select Supplier</v>
      </c>
      <c r="G977" s="178"/>
      <c r="H977" s="177"/>
      <c r="I977" s="177"/>
      <c r="J977" s="177" t="str">
        <f>IFERROR(VLOOKUP($D977,'2. Provider Details'!$A:$H,7,FALSE),"Select Supplier")</f>
        <v>Select Supplier</v>
      </c>
      <c r="K977" s="173"/>
      <c r="L977" s="171"/>
      <c r="M977" s="171"/>
      <c r="N977" s="171"/>
      <c r="O977" s="170"/>
      <c r="P977" s="11"/>
    </row>
    <row r="978" spans="1:16" ht="15" hidden="1" customHeight="1" x14ac:dyDescent="0.2">
      <c r="A978" s="171"/>
      <c r="B978" s="171"/>
      <c r="C978" s="175"/>
      <c r="D978" s="172"/>
      <c r="E978" s="176" t="str">
        <f>IFERROR(VLOOKUP($D978,'2. Provider Details'!$A:$H,2,FALSE),"Select Supplier")</f>
        <v>Select Supplier</v>
      </c>
      <c r="F978" s="177" t="str">
        <f>IFERROR(VLOOKUP($D978,'2. Provider Details'!$A:$H,6,FALSE),"Select Supplier")</f>
        <v>Select Supplier</v>
      </c>
      <c r="G978" s="178"/>
      <c r="H978" s="177"/>
      <c r="I978" s="177"/>
      <c r="J978" s="177" t="str">
        <f>IFERROR(VLOOKUP($D978,'2. Provider Details'!$A:$H,7,FALSE),"Select Supplier")</f>
        <v>Select Supplier</v>
      </c>
      <c r="K978" s="173"/>
      <c r="L978" s="171"/>
      <c r="M978" s="171"/>
      <c r="N978" s="171"/>
      <c r="O978" s="170"/>
      <c r="P978" s="11"/>
    </row>
    <row r="979" spans="1:16" ht="15" hidden="1" customHeight="1" x14ac:dyDescent="0.2">
      <c r="A979" s="171"/>
      <c r="B979" s="171"/>
      <c r="C979" s="175"/>
      <c r="D979" s="172"/>
      <c r="E979" s="176" t="str">
        <f>IFERROR(VLOOKUP($D979,'2. Provider Details'!$A:$H,2,FALSE),"Select Supplier")</f>
        <v>Select Supplier</v>
      </c>
      <c r="F979" s="177" t="str">
        <f>IFERROR(VLOOKUP($D979,'2. Provider Details'!$A:$H,6,FALSE),"Select Supplier")</f>
        <v>Select Supplier</v>
      </c>
      <c r="G979" s="178"/>
      <c r="H979" s="177"/>
      <c r="I979" s="177"/>
      <c r="J979" s="177" t="str">
        <f>IFERROR(VLOOKUP($D979,'2. Provider Details'!$A:$H,7,FALSE),"Select Supplier")</f>
        <v>Select Supplier</v>
      </c>
      <c r="K979" s="173"/>
      <c r="L979" s="171"/>
      <c r="M979" s="171"/>
      <c r="N979" s="171"/>
      <c r="O979" s="170"/>
      <c r="P979" s="11"/>
    </row>
    <row r="980" spans="1:16" ht="60" hidden="1" customHeight="1" x14ac:dyDescent="0.2">
      <c r="A980" s="87">
        <v>44967</v>
      </c>
      <c r="B980" s="87">
        <v>44970</v>
      </c>
      <c r="C980" s="167">
        <v>2880</v>
      </c>
      <c r="D980" s="85" t="s">
        <v>369</v>
      </c>
      <c r="E980" s="28" t="str">
        <f>IFERROR(VLOOKUP($D980,'2. Provider Details'!$A:$H,2,FALSE),"Select Supplier")</f>
        <v>204c High Street 
Ongar
Essex
C5 9JJ</v>
      </c>
      <c r="F980" s="31">
        <f>IFERROR(VLOOKUP($D980,'2. Provider Details'!$A:$H,6,FALSE),"Select Supplier")</f>
        <v>0</v>
      </c>
      <c r="G980" s="27"/>
      <c r="H980" s="31"/>
      <c r="I980" s="31"/>
      <c r="J980" s="31">
        <f>IFERROR(VLOOKUP($D980,'2. Provider Details'!$A:$H,7,FALSE),"Select Supplier")</f>
        <v>0</v>
      </c>
      <c r="K980" s="89">
        <v>2</v>
      </c>
      <c r="L980" s="87">
        <v>44970</v>
      </c>
      <c r="M980" s="87">
        <v>44970</v>
      </c>
      <c r="N980" s="87">
        <v>45072</v>
      </c>
      <c r="O980" s="108" t="s">
        <v>12</v>
      </c>
      <c r="P980" s="11"/>
    </row>
    <row r="981" spans="1:16" ht="60" hidden="1" customHeight="1" x14ac:dyDescent="0.2">
      <c r="A981" s="87">
        <v>44967</v>
      </c>
      <c r="B981" s="87">
        <v>44970</v>
      </c>
      <c r="C981" s="167">
        <v>2880</v>
      </c>
      <c r="D981" s="85" t="s">
        <v>369</v>
      </c>
      <c r="E981" s="28" t="str">
        <f>IFERROR(VLOOKUP($D981,'2. Provider Details'!$A:$H,2,FALSE),"Select Supplier")</f>
        <v>204c High Street 
Ongar
Essex
C5 9JJ</v>
      </c>
      <c r="F981" s="31">
        <f>IFERROR(VLOOKUP($D981,'2. Provider Details'!$A:$H,6,FALSE),"Select Supplier")</f>
        <v>0</v>
      </c>
      <c r="G981" s="27"/>
      <c r="H981" s="31"/>
      <c r="I981" s="31"/>
      <c r="J981" s="31">
        <f>IFERROR(VLOOKUP($D981,'2. Provider Details'!$A:$H,7,FALSE),"Select Supplier")</f>
        <v>0</v>
      </c>
      <c r="K981" s="89">
        <v>2</v>
      </c>
      <c r="L981" s="87">
        <v>44970</v>
      </c>
      <c r="M981" s="87">
        <v>44970</v>
      </c>
      <c r="N981" s="87">
        <v>45072</v>
      </c>
      <c r="O981" s="108" t="s">
        <v>12</v>
      </c>
      <c r="P981" s="11"/>
    </row>
    <row r="982" spans="1:16" ht="15" hidden="1" customHeight="1" x14ac:dyDescent="0.2">
      <c r="A982" s="184"/>
      <c r="B982" s="184"/>
      <c r="C982" s="188"/>
      <c r="D982" s="185"/>
      <c r="E982" s="189" t="str">
        <f>IFERROR(VLOOKUP($D982,'2. Provider Details'!$A:$H,2,FALSE),"Select Supplier")</f>
        <v>Select Supplier</v>
      </c>
      <c r="F982" s="190" t="str">
        <f>IFERROR(VLOOKUP($D982,'2. Provider Details'!$A:$H,6,FALSE),"Select Supplier")</f>
        <v>Select Supplier</v>
      </c>
      <c r="G982" s="191"/>
      <c r="H982" s="190"/>
      <c r="I982" s="190"/>
      <c r="J982" s="190" t="str">
        <f>IFERROR(VLOOKUP($D982,'2. Provider Details'!$A:$H,7,FALSE),"Select Supplier")</f>
        <v>Select Supplier</v>
      </c>
      <c r="K982" s="186"/>
      <c r="L982" s="184"/>
      <c r="M982" s="184"/>
      <c r="N982" s="184"/>
      <c r="O982" s="183"/>
      <c r="P982" s="11"/>
    </row>
    <row r="983" spans="1:16" ht="60" hidden="1" customHeight="1" x14ac:dyDescent="0.2">
      <c r="A983" s="87">
        <v>44967</v>
      </c>
      <c r="B983" s="87">
        <v>44971</v>
      </c>
      <c r="C983" s="167">
        <v>11160</v>
      </c>
      <c r="D983" s="85" t="s">
        <v>369</v>
      </c>
      <c r="E983" s="28" t="str">
        <f>IFERROR(VLOOKUP($D983,'2. Provider Details'!$A:$H,2,FALSE),"Select Supplier")</f>
        <v>204c High Street 
Ongar
Essex
C5 9JJ</v>
      </c>
      <c r="F983" s="31">
        <f>IFERROR(VLOOKUP($D983,'2. Provider Details'!$A:$H,6,FALSE),"Select Supplier")</f>
        <v>0</v>
      </c>
      <c r="G983" s="27" t="s">
        <v>5</v>
      </c>
      <c r="H983" s="31"/>
      <c r="I983" s="31"/>
      <c r="J983" s="31">
        <f>IFERROR(VLOOKUP($D983,'2. Provider Details'!$A:$H,7,FALSE),"Select Supplier")</f>
        <v>0</v>
      </c>
      <c r="K983" s="89">
        <v>1</v>
      </c>
      <c r="L983" s="87">
        <v>44971</v>
      </c>
      <c r="M983" s="87">
        <v>44970</v>
      </c>
      <c r="N983" s="87">
        <v>45132</v>
      </c>
      <c r="O983" s="108" t="s">
        <v>12</v>
      </c>
      <c r="P983" s="11"/>
    </row>
    <row r="984" spans="1:16" ht="15" hidden="1" customHeight="1" x14ac:dyDescent="0.2">
      <c r="A984" s="171"/>
      <c r="B984" s="171"/>
      <c r="C984" s="175"/>
      <c r="D984" s="172"/>
      <c r="E984" s="176" t="str">
        <f>IFERROR(VLOOKUP($D984,'2. Provider Details'!$A:$H,2,FALSE),"Select Supplier")</f>
        <v>Select Supplier</v>
      </c>
      <c r="F984" s="177" t="str">
        <f>IFERROR(VLOOKUP($D984,'2. Provider Details'!$A:$H,6,FALSE),"Select Supplier")</f>
        <v>Select Supplier</v>
      </c>
      <c r="G984" s="178"/>
      <c r="H984" s="177"/>
      <c r="I984" s="177"/>
      <c r="J984" s="177" t="str">
        <f>IFERROR(VLOOKUP($D984,'2. Provider Details'!$A:$H,7,FALSE),"Select Supplier")</f>
        <v>Select Supplier</v>
      </c>
      <c r="K984" s="173"/>
      <c r="L984" s="171"/>
      <c r="M984" s="171"/>
      <c r="N984" s="171"/>
      <c r="O984" s="170"/>
      <c r="P984" s="11"/>
    </row>
    <row r="985" spans="1:16" ht="15" hidden="1" customHeight="1" x14ac:dyDescent="0.2">
      <c r="A985" s="171"/>
      <c r="B985" s="171"/>
      <c r="C985" s="175"/>
      <c r="D985" s="172"/>
      <c r="E985" s="176" t="str">
        <f>IFERROR(VLOOKUP($D985,'2. Provider Details'!$A:$H,2,FALSE),"Select Supplier")</f>
        <v>Select Supplier</v>
      </c>
      <c r="F985" s="177" t="str">
        <f>IFERROR(VLOOKUP($D985,'2. Provider Details'!$A:$H,6,FALSE),"Select Supplier")</f>
        <v>Select Supplier</v>
      </c>
      <c r="G985" s="178"/>
      <c r="H985" s="177"/>
      <c r="I985" s="177"/>
      <c r="J985" s="177" t="str">
        <f>IFERROR(VLOOKUP($D985,'2. Provider Details'!$A:$H,7,FALSE),"Select Supplier")</f>
        <v>Select Supplier</v>
      </c>
      <c r="K985" s="173">
        <v>1</v>
      </c>
      <c r="L985" s="171"/>
      <c r="M985" s="171"/>
      <c r="N985" s="171"/>
      <c r="O985" s="170"/>
      <c r="P985" s="11"/>
    </row>
    <row r="986" spans="1:16" ht="105" hidden="1" customHeight="1" x14ac:dyDescent="0.2">
      <c r="A986" s="87">
        <v>44972</v>
      </c>
      <c r="B986" s="87">
        <v>44977</v>
      </c>
      <c r="C986" s="167">
        <v>7920</v>
      </c>
      <c r="D986" s="85" t="s">
        <v>329</v>
      </c>
      <c r="E986" s="28" t="str">
        <f>IFERROR(VLOOKUP($D986,'2. Provider Details'!$A:$H,2,FALSE),"Select Supplier")</f>
        <v>AU-SUMS
Midlands Psychology
92 Cambridge Street
Stafford
ST16 3PG</v>
      </c>
      <c r="F986" s="31">
        <f>IFERROR(VLOOKUP($D986,'2. Provider Details'!$A:$H,6,FALSE),"Select Supplier")</f>
        <v>0</v>
      </c>
      <c r="G986" s="27" t="s">
        <v>4</v>
      </c>
      <c r="H986" s="31"/>
      <c r="I986" s="31"/>
      <c r="J986" s="31">
        <f>IFERROR(VLOOKUP($D986,'2. Provider Details'!$A:$H,7,FALSE),"Select Supplier")</f>
        <v>0</v>
      </c>
      <c r="K986" s="89">
        <v>2</v>
      </c>
      <c r="L986" s="87">
        <v>44977</v>
      </c>
      <c r="M986" s="87">
        <v>44984</v>
      </c>
      <c r="N986" s="87">
        <v>45132</v>
      </c>
      <c r="O986" s="108" t="s">
        <v>12</v>
      </c>
      <c r="P986" s="11"/>
    </row>
    <row r="987" spans="1:16" ht="15" hidden="1" customHeight="1" x14ac:dyDescent="0.2">
      <c r="A987" s="171"/>
      <c r="B987" s="171"/>
      <c r="C987" s="175"/>
      <c r="D987" s="172"/>
      <c r="E987" s="176" t="str">
        <f>IFERROR(VLOOKUP($D987,'2. Provider Details'!$A:$H,2,FALSE),"Select Supplier")</f>
        <v>Select Supplier</v>
      </c>
      <c r="F987" s="177" t="str">
        <f>IFERROR(VLOOKUP($D987,'2. Provider Details'!$A:$H,6,FALSE),"Select Supplier")</f>
        <v>Select Supplier</v>
      </c>
      <c r="G987" s="178"/>
      <c r="H987" s="177"/>
      <c r="I987" s="177"/>
      <c r="J987" s="177" t="str">
        <f>IFERROR(VLOOKUP($D987,'2. Provider Details'!$A:$H,7,FALSE),"Select Supplier")</f>
        <v>Select Supplier</v>
      </c>
      <c r="K987" s="173"/>
      <c r="L987" s="171"/>
      <c r="M987" s="171"/>
      <c r="N987" s="171"/>
      <c r="O987" s="170"/>
      <c r="P987" s="11"/>
    </row>
    <row r="988" spans="1:16" ht="15" hidden="1" customHeight="1" x14ac:dyDescent="0.2">
      <c r="A988" s="171"/>
      <c r="B988" s="171"/>
      <c r="C988" s="175"/>
      <c r="D988" s="172"/>
      <c r="E988" s="176" t="str">
        <f>IFERROR(VLOOKUP($D988,'2. Provider Details'!$A:$H,2,FALSE),"Select Supplier")</f>
        <v>Select Supplier</v>
      </c>
      <c r="F988" s="177" t="str">
        <f>IFERROR(VLOOKUP($D988,'2. Provider Details'!$A:$H,6,FALSE),"Select Supplier")</f>
        <v>Select Supplier</v>
      </c>
      <c r="G988" s="178"/>
      <c r="H988" s="177"/>
      <c r="I988" s="177"/>
      <c r="J988" s="177" t="str">
        <f>IFERROR(VLOOKUP($D988,'2. Provider Details'!$A:$H,7,FALSE),"Select Supplier")</f>
        <v>Select Supplier</v>
      </c>
      <c r="K988" s="173">
        <v>1</v>
      </c>
      <c r="L988" s="171"/>
      <c r="M988" s="171"/>
      <c r="N988" s="171"/>
      <c r="O988" s="170"/>
      <c r="P988" s="11"/>
    </row>
    <row r="989" spans="1:16" ht="15" hidden="1" customHeight="1" x14ac:dyDescent="0.2">
      <c r="A989" s="171"/>
      <c r="B989" s="171"/>
      <c r="C989" s="175"/>
      <c r="D989" s="172"/>
      <c r="E989" s="176" t="str">
        <f>IFERROR(VLOOKUP($D989,'2. Provider Details'!$A:$H,2,FALSE),"Select Supplier")</f>
        <v>Select Supplier</v>
      </c>
      <c r="F989" s="177" t="str">
        <f>IFERROR(VLOOKUP($D989,'2. Provider Details'!$A:$H,6,FALSE),"Select Supplier")</f>
        <v>Select Supplier</v>
      </c>
      <c r="G989" s="178"/>
      <c r="H989" s="177"/>
      <c r="I989" s="177"/>
      <c r="J989" s="177" t="str">
        <f>IFERROR(VLOOKUP($D989,'2. Provider Details'!$A:$H,7,FALSE),"Select Supplier")</f>
        <v>Select Supplier</v>
      </c>
      <c r="K989" s="173"/>
      <c r="L989" s="171"/>
      <c r="M989" s="171"/>
      <c r="N989" s="171"/>
      <c r="O989" s="170"/>
      <c r="P989" s="11"/>
    </row>
    <row r="990" spans="1:16" ht="15" hidden="1" customHeight="1" x14ac:dyDescent="0.2">
      <c r="A990" s="171"/>
      <c r="B990" s="171"/>
      <c r="C990" s="175"/>
      <c r="D990" s="172"/>
      <c r="E990" s="176" t="str">
        <f>IFERROR(VLOOKUP($D990,'2. Provider Details'!$A:$H,2,FALSE),"Select Supplier")</f>
        <v>Select Supplier</v>
      </c>
      <c r="F990" s="177" t="str">
        <f>IFERROR(VLOOKUP($D990,'2. Provider Details'!$A:$H,6,FALSE),"Select Supplier")</f>
        <v>Select Supplier</v>
      </c>
      <c r="G990" s="178"/>
      <c r="H990" s="177"/>
      <c r="I990" s="177"/>
      <c r="J990" s="177" t="str">
        <f>IFERROR(VLOOKUP($D990,'2. Provider Details'!$A:$H,7,FALSE),"Select Supplier")</f>
        <v>Select Supplier</v>
      </c>
      <c r="K990" s="173"/>
      <c r="L990" s="171"/>
      <c r="M990" s="171"/>
      <c r="N990" s="171"/>
      <c r="O990" s="170"/>
      <c r="P990" s="11"/>
    </row>
    <row r="991" spans="1:16" ht="15" hidden="1" customHeight="1" x14ac:dyDescent="0.2">
      <c r="A991" s="171"/>
      <c r="B991" s="171"/>
      <c r="C991" s="175"/>
      <c r="D991" s="172"/>
      <c r="E991" s="176" t="str">
        <f>IFERROR(VLOOKUP($D991,'2. Provider Details'!$A:$H,2,FALSE),"Select Supplier")</f>
        <v>Select Supplier</v>
      </c>
      <c r="F991" s="177" t="str">
        <f>IFERROR(VLOOKUP($D991,'2. Provider Details'!$A:$H,6,FALSE),"Select Supplier")</f>
        <v>Select Supplier</v>
      </c>
      <c r="G991" s="178"/>
      <c r="H991" s="177"/>
      <c r="I991" s="177"/>
      <c r="J991" s="177" t="str">
        <f>IFERROR(VLOOKUP($D991,'2. Provider Details'!$A:$H,7,FALSE),"Select Supplier")</f>
        <v>Select Supplier</v>
      </c>
      <c r="K991" s="173"/>
      <c r="L991" s="171"/>
      <c r="M991" s="171"/>
      <c r="N991" s="171"/>
      <c r="O991" s="170"/>
      <c r="P991" s="11"/>
    </row>
    <row r="992" spans="1:16" ht="15" hidden="1" customHeight="1" x14ac:dyDescent="0.2">
      <c r="A992" s="171"/>
      <c r="B992" s="171"/>
      <c r="C992" s="175"/>
      <c r="D992" s="172"/>
      <c r="E992" s="176" t="str">
        <f>IFERROR(VLOOKUP($D992,'2. Provider Details'!$A:$H,2,FALSE),"Select Supplier")</f>
        <v>Select Supplier</v>
      </c>
      <c r="F992" s="177" t="str">
        <f>IFERROR(VLOOKUP($D992,'2. Provider Details'!$A:$H,6,FALSE),"Select Supplier")</f>
        <v>Select Supplier</v>
      </c>
      <c r="G992" s="178"/>
      <c r="H992" s="177"/>
      <c r="I992" s="177"/>
      <c r="J992" s="177" t="str">
        <f>IFERROR(VLOOKUP($D992,'2. Provider Details'!$A:$H,7,FALSE),"Select Supplier")</f>
        <v>Select Supplier</v>
      </c>
      <c r="K992" s="173"/>
      <c r="L992" s="171"/>
      <c r="M992" s="171"/>
      <c r="N992" s="171"/>
      <c r="O992" s="170"/>
      <c r="P992" s="11"/>
    </row>
    <row r="993" spans="1:16" ht="15" hidden="1" customHeight="1" x14ac:dyDescent="0.2">
      <c r="A993" s="171"/>
      <c r="B993" s="171"/>
      <c r="C993" s="175"/>
      <c r="D993" s="172"/>
      <c r="E993" s="176" t="str">
        <f>IFERROR(VLOOKUP($D993,'2. Provider Details'!$A:$H,2,FALSE),"Select Supplier")</f>
        <v>Select Supplier</v>
      </c>
      <c r="F993" s="177" t="str">
        <f>IFERROR(VLOOKUP($D993,'2. Provider Details'!$A:$H,6,FALSE),"Select Supplier")</f>
        <v>Select Supplier</v>
      </c>
      <c r="G993" s="178"/>
      <c r="H993" s="177"/>
      <c r="I993" s="177"/>
      <c r="J993" s="177" t="str">
        <f>IFERROR(VLOOKUP($D993,'2. Provider Details'!$A:$H,7,FALSE),"Select Supplier")</f>
        <v>Select Supplier</v>
      </c>
      <c r="K993" s="173"/>
      <c r="L993" s="171"/>
      <c r="M993" s="171"/>
      <c r="N993" s="171"/>
      <c r="O993" s="170"/>
      <c r="P993" s="11"/>
    </row>
    <row r="994" spans="1:16" ht="60" hidden="1" customHeight="1" x14ac:dyDescent="0.2">
      <c r="A994" s="87">
        <v>44974</v>
      </c>
      <c r="B994" s="87">
        <v>44977</v>
      </c>
      <c r="C994" s="167">
        <v>5500</v>
      </c>
      <c r="D994" s="85" t="s">
        <v>80</v>
      </c>
      <c r="E994" s="28" t="str">
        <f>IFERROR(VLOOKUP($D994,'2. Provider Details'!$A:$H,2,FALSE),"Select Supplier")</f>
        <v>11 Ferndell Close 
Cannock 
Staffs 
WS11 1HR</v>
      </c>
      <c r="F994" s="31" t="str">
        <f>IFERROR(VLOOKUP($D994,'2. Provider Details'!$A:$H,6,FALSE),"Select Supplier")</f>
        <v>N/A</v>
      </c>
      <c r="G994" s="27" t="s">
        <v>5</v>
      </c>
      <c r="H994" s="31"/>
      <c r="I994" s="31"/>
      <c r="J994" s="31" t="str">
        <f>IFERROR(VLOOKUP($D994,'2. Provider Details'!$A:$H,7,FALSE),"Select Supplier")</f>
        <v>Yes</v>
      </c>
      <c r="K994" s="89">
        <v>2</v>
      </c>
      <c r="L994" s="87">
        <v>44977</v>
      </c>
      <c r="M994" s="87">
        <v>44984</v>
      </c>
      <c r="N994" s="87">
        <v>45132</v>
      </c>
      <c r="O994" s="108" t="s">
        <v>12</v>
      </c>
      <c r="P994" s="11"/>
    </row>
    <row r="995" spans="1:16" ht="60" hidden="1" customHeight="1" x14ac:dyDescent="0.2">
      <c r="A995" s="87">
        <v>44974</v>
      </c>
      <c r="B995" s="87">
        <v>44977</v>
      </c>
      <c r="C995" s="167">
        <v>2200</v>
      </c>
      <c r="D995" s="85" t="s">
        <v>80</v>
      </c>
      <c r="E995" s="28" t="str">
        <f>IFERROR(VLOOKUP($D995,'2. Provider Details'!$A:$H,2,FALSE),"Select Supplier")</f>
        <v>11 Ferndell Close 
Cannock 
Staffs 
WS11 1HR</v>
      </c>
      <c r="F995" s="31" t="str">
        <f>IFERROR(VLOOKUP($D995,'2. Provider Details'!$A:$H,6,FALSE),"Select Supplier")</f>
        <v>N/A</v>
      </c>
      <c r="G995" s="27" t="s">
        <v>322</v>
      </c>
      <c r="H995" s="31"/>
      <c r="I995" s="31"/>
      <c r="J995" s="31" t="str">
        <f>IFERROR(VLOOKUP($D995,'2. Provider Details'!$A:$H,7,FALSE),"Select Supplier")</f>
        <v>Yes</v>
      </c>
      <c r="K995" s="89">
        <v>1</v>
      </c>
      <c r="L995" s="87">
        <v>44977</v>
      </c>
      <c r="M995" s="87">
        <v>44619</v>
      </c>
      <c r="N995" s="87">
        <v>45072</v>
      </c>
      <c r="O995" s="108" t="s">
        <v>12</v>
      </c>
      <c r="P995" s="11"/>
    </row>
    <row r="996" spans="1:16" ht="15" hidden="1" customHeight="1" x14ac:dyDescent="0.2">
      <c r="A996" s="171"/>
      <c r="B996" s="171"/>
      <c r="C996" s="175"/>
      <c r="D996" s="172"/>
      <c r="E996" s="176" t="str">
        <f>IFERROR(VLOOKUP($D996,'2. Provider Details'!$A:$H,2,FALSE),"Select Supplier")</f>
        <v>Select Supplier</v>
      </c>
      <c r="F996" s="177" t="str">
        <f>IFERROR(VLOOKUP($D996,'2. Provider Details'!$A:$H,6,FALSE),"Select Supplier")</f>
        <v>Select Supplier</v>
      </c>
      <c r="G996" s="178"/>
      <c r="H996" s="177"/>
      <c r="I996" s="177"/>
      <c r="J996" s="177" t="str">
        <f>IFERROR(VLOOKUP($D996,'2. Provider Details'!$A:$H,7,FALSE),"Select Supplier")</f>
        <v>Select Supplier</v>
      </c>
      <c r="K996" s="173"/>
      <c r="L996" s="171"/>
      <c r="M996" s="171"/>
      <c r="N996" s="171"/>
      <c r="O996" s="170"/>
      <c r="P996" s="11"/>
    </row>
    <row r="997" spans="1:16" ht="15" hidden="1" customHeight="1" x14ac:dyDescent="0.2">
      <c r="A997" s="171"/>
      <c r="B997" s="171"/>
      <c r="C997" s="175"/>
      <c r="D997" s="172"/>
      <c r="E997" s="176" t="str">
        <f>IFERROR(VLOOKUP($D997,'2. Provider Details'!$A:$H,2,FALSE),"Select Supplier")</f>
        <v>Select Supplier</v>
      </c>
      <c r="F997" s="177" t="str">
        <f>IFERROR(VLOOKUP($D997,'2. Provider Details'!$A:$H,6,FALSE),"Select Supplier")</f>
        <v>Select Supplier</v>
      </c>
      <c r="G997" s="178"/>
      <c r="H997" s="177"/>
      <c r="I997" s="177"/>
      <c r="J997" s="177" t="str">
        <f>IFERROR(VLOOKUP($D997,'2. Provider Details'!$A:$H,7,FALSE),"Select Supplier")</f>
        <v>Select Supplier</v>
      </c>
      <c r="K997" s="173"/>
      <c r="L997" s="171"/>
      <c r="M997" s="171"/>
      <c r="N997" s="171"/>
      <c r="O997" s="170"/>
      <c r="P997" s="11"/>
    </row>
    <row r="998" spans="1:16" ht="60" hidden="1" customHeight="1" x14ac:dyDescent="0.2">
      <c r="A998" s="87">
        <v>44972</v>
      </c>
      <c r="B998" s="87">
        <v>44972</v>
      </c>
      <c r="C998" s="167">
        <v>9900</v>
      </c>
      <c r="D998" s="85" t="s">
        <v>80</v>
      </c>
      <c r="E998" s="28" t="str">
        <f>IFERROR(VLOOKUP($D998,'2. Provider Details'!$A:$H,2,FALSE),"Select Supplier")</f>
        <v>11 Ferndell Close 
Cannock 
Staffs 
WS11 1HR</v>
      </c>
      <c r="F998" s="31" t="str">
        <f>IFERROR(VLOOKUP($D998,'2. Provider Details'!$A:$H,6,FALSE),"Select Supplier")</f>
        <v>N/A</v>
      </c>
      <c r="G998" s="27" t="s">
        <v>5</v>
      </c>
      <c r="H998" s="31"/>
      <c r="I998" s="31"/>
      <c r="J998" s="31" t="str">
        <f>IFERROR(VLOOKUP($D998,'2. Provider Details'!$A:$H,7,FALSE),"Select Supplier")</f>
        <v>Yes</v>
      </c>
      <c r="K998" s="89">
        <v>3</v>
      </c>
      <c r="L998" s="87">
        <v>44972</v>
      </c>
      <c r="M998" s="87">
        <v>44984</v>
      </c>
      <c r="N998" s="87">
        <v>45132</v>
      </c>
      <c r="O998" s="108" t="s">
        <v>12</v>
      </c>
      <c r="P998" s="11"/>
    </row>
    <row r="999" spans="1:16" ht="15" hidden="1" customHeight="1" x14ac:dyDescent="0.2">
      <c r="A999" s="171"/>
      <c r="B999" s="171"/>
      <c r="C999" s="175"/>
      <c r="D999" s="172"/>
      <c r="E999" s="176" t="str">
        <f>IFERROR(VLOOKUP($D999,'2. Provider Details'!$A:$H,2,FALSE),"Select Supplier")</f>
        <v>Select Supplier</v>
      </c>
      <c r="F999" s="177" t="str">
        <f>IFERROR(VLOOKUP($D999,'2. Provider Details'!$A:$H,6,FALSE),"Select Supplier")</f>
        <v>Select Supplier</v>
      </c>
      <c r="G999" s="178"/>
      <c r="H999" s="177"/>
      <c r="I999" s="177"/>
      <c r="J999" s="177" t="str">
        <f>IFERROR(VLOOKUP($D999,'2. Provider Details'!$A:$H,7,FALSE),"Select Supplier")</f>
        <v>Select Supplier</v>
      </c>
      <c r="K999" s="173"/>
      <c r="L999" s="171"/>
      <c r="M999" s="171"/>
      <c r="N999" s="171"/>
      <c r="O999" s="170"/>
      <c r="P999" s="11"/>
    </row>
    <row r="1000" spans="1:16" ht="15" hidden="1" customHeight="1" x14ac:dyDescent="0.2">
      <c r="A1000" s="171"/>
      <c r="B1000" s="171"/>
      <c r="C1000" s="175"/>
      <c r="D1000" s="172"/>
      <c r="E1000" s="176" t="str">
        <f>IFERROR(VLOOKUP($D1000,'2. Provider Details'!$A:$H,2,FALSE),"Select Supplier")</f>
        <v>Select Supplier</v>
      </c>
      <c r="F1000" s="177" t="str">
        <f>IFERROR(VLOOKUP($D1000,'2. Provider Details'!$A:$H,6,FALSE),"Select Supplier")</f>
        <v>Select Supplier</v>
      </c>
      <c r="G1000" s="178"/>
      <c r="H1000" s="177"/>
      <c r="I1000" s="177"/>
      <c r="J1000" s="177" t="str">
        <f>IFERROR(VLOOKUP($D1000,'2. Provider Details'!$A:$H,7,FALSE),"Select Supplier")</f>
        <v>Select Supplier</v>
      </c>
      <c r="K1000" s="173"/>
      <c r="L1000" s="171"/>
      <c r="M1000" s="171"/>
      <c r="N1000" s="171"/>
      <c r="O1000" s="170"/>
      <c r="P1000" s="11"/>
    </row>
    <row r="1001" spans="1:16" ht="15" hidden="1" customHeight="1" x14ac:dyDescent="0.2">
      <c r="A1001" s="171"/>
      <c r="B1001" s="171"/>
      <c r="C1001" s="175"/>
      <c r="D1001" s="172"/>
      <c r="E1001" s="176" t="str">
        <f>IFERROR(VLOOKUP($D1001,'2. Provider Details'!$A:$H,2,FALSE),"Select Supplier")</f>
        <v>Select Supplier</v>
      </c>
      <c r="F1001" s="177" t="str">
        <f>IFERROR(VLOOKUP($D1001,'2. Provider Details'!$A:$H,6,FALSE),"Select Supplier")</f>
        <v>Select Supplier</v>
      </c>
      <c r="G1001" s="178"/>
      <c r="H1001" s="177"/>
      <c r="I1001" s="177"/>
      <c r="J1001" s="177" t="str">
        <f>IFERROR(VLOOKUP($D1001,'2. Provider Details'!$A:$H,7,FALSE),"Select Supplier")</f>
        <v>Select Supplier</v>
      </c>
      <c r="K1001" s="173"/>
      <c r="L1001" s="171"/>
      <c r="M1001" s="171"/>
      <c r="N1001" s="171"/>
      <c r="O1001" s="170"/>
      <c r="P1001" s="11"/>
    </row>
    <row r="1002" spans="1:16" ht="15" hidden="1" customHeight="1" x14ac:dyDescent="0.2">
      <c r="A1002" s="171"/>
      <c r="B1002" s="171"/>
      <c r="C1002" s="175"/>
      <c r="D1002" s="172"/>
      <c r="E1002" s="176" t="str">
        <f>IFERROR(VLOOKUP($D1002,'2. Provider Details'!$A:$H,2,FALSE),"Select Supplier")</f>
        <v>Select Supplier</v>
      </c>
      <c r="F1002" s="177" t="str">
        <f>IFERROR(VLOOKUP($D1002,'2. Provider Details'!$A:$H,6,FALSE),"Select Supplier")</f>
        <v>Select Supplier</v>
      </c>
      <c r="G1002" s="178"/>
      <c r="H1002" s="177"/>
      <c r="I1002" s="177"/>
      <c r="J1002" s="177" t="str">
        <f>IFERROR(VLOOKUP($D1002,'2. Provider Details'!$A:$H,7,FALSE),"Select Supplier")</f>
        <v>Select Supplier</v>
      </c>
      <c r="K1002" s="173"/>
      <c r="L1002" s="171"/>
      <c r="M1002" s="171"/>
      <c r="N1002" s="171"/>
      <c r="O1002" s="170"/>
      <c r="P1002" s="11"/>
    </row>
    <row r="1003" spans="1:16" ht="15" hidden="1" customHeight="1" x14ac:dyDescent="0.2">
      <c r="A1003" s="171"/>
      <c r="B1003" s="171"/>
      <c r="C1003" s="175"/>
      <c r="D1003" s="172"/>
      <c r="E1003" s="176" t="str">
        <f>IFERROR(VLOOKUP($D1003,'2. Provider Details'!$A:$H,2,FALSE),"Select Supplier")</f>
        <v>Select Supplier</v>
      </c>
      <c r="F1003" s="177" t="str">
        <f>IFERROR(VLOOKUP($D1003,'2. Provider Details'!$A:$H,6,FALSE),"Select Supplier")</f>
        <v>Select Supplier</v>
      </c>
      <c r="G1003" s="178"/>
      <c r="H1003" s="177"/>
      <c r="I1003" s="177"/>
      <c r="J1003" s="177" t="str">
        <f>IFERROR(VLOOKUP($D1003,'2. Provider Details'!$A:$H,7,FALSE),"Select Supplier")</f>
        <v>Select Supplier</v>
      </c>
      <c r="K1003" s="173"/>
      <c r="L1003" s="171"/>
      <c r="M1003" s="171"/>
      <c r="N1003" s="171"/>
      <c r="O1003" s="170"/>
      <c r="P1003" s="11"/>
    </row>
    <row r="1004" spans="1:16" ht="45" hidden="1" customHeight="1" x14ac:dyDescent="0.2">
      <c r="A1004" s="87">
        <v>45015</v>
      </c>
      <c r="B1004" s="87">
        <v>45015</v>
      </c>
      <c r="C1004" s="167">
        <v>2116.8000000000002</v>
      </c>
      <c r="D1004" s="85" t="s">
        <v>413</v>
      </c>
      <c r="E1004" s="28" t="str">
        <f>IFERROR(VLOOKUP($D1004,'2. Provider Details'!$A:$H,2,FALSE),"Select Supplier")</f>
        <v>110 Wigmore St
London
W1U 3RW</v>
      </c>
      <c r="F1004" s="31">
        <f>IFERROR(VLOOKUP($D1004,'2. Provider Details'!$A:$H,6,FALSE),"Select Supplier")</f>
        <v>0</v>
      </c>
      <c r="G1004" s="27" t="s">
        <v>5</v>
      </c>
      <c r="H1004" s="31"/>
      <c r="I1004" s="31"/>
      <c r="J1004" s="31" t="str">
        <f>IFERROR(VLOOKUP($D1004,'2. Provider Details'!$A:$H,7,FALSE),"Select Supplier")</f>
        <v>Yes</v>
      </c>
      <c r="K1004" s="89">
        <v>1</v>
      </c>
      <c r="L1004" s="87">
        <v>45016</v>
      </c>
      <c r="M1004" s="87">
        <v>45033</v>
      </c>
      <c r="N1004" s="87">
        <v>45072</v>
      </c>
      <c r="O1004" s="108" t="s">
        <v>12</v>
      </c>
      <c r="P1004" s="11"/>
    </row>
    <row r="1005" spans="1:16" ht="15" hidden="1" customHeight="1" x14ac:dyDescent="0.2">
      <c r="A1005" s="171"/>
      <c r="B1005" s="171"/>
      <c r="C1005" s="175"/>
      <c r="D1005" s="172"/>
      <c r="E1005" s="176" t="str">
        <f>IFERROR(VLOOKUP($D1005,'2. Provider Details'!$A:$H,2,FALSE),"Select Supplier")</f>
        <v>Select Supplier</v>
      </c>
      <c r="F1005" s="177" t="str">
        <f>IFERROR(VLOOKUP($D1005,'2. Provider Details'!$A:$H,6,FALSE),"Select Supplier")</f>
        <v>Select Supplier</v>
      </c>
      <c r="G1005" s="178"/>
      <c r="H1005" s="177"/>
      <c r="I1005" s="177"/>
      <c r="J1005" s="177" t="str">
        <f>IFERROR(VLOOKUP($D1005,'2. Provider Details'!$A:$H,7,FALSE),"Select Supplier")</f>
        <v>Select Supplier</v>
      </c>
      <c r="K1005" s="173"/>
      <c r="L1005" s="171"/>
      <c r="M1005" s="171"/>
      <c r="N1005" s="171"/>
      <c r="O1005" s="170"/>
      <c r="P1005" s="11"/>
    </row>
    <row r="1006" spans="1:16" ht="15" hidden="1" customHeight="1" x14ac:dyDescent="0.2">
      <c r="A1006" s="171"/>
      <c r="B1006" s="171"/>
      <c r="C1006" s="175"/>
      <c r="D1006" s="172"/>
      <c r="E1006" s="176" t="str">
        <f>IFERROR(VLOOKUP($D1006,'2. Provider Details'!$A:$H,2,FALSE),"Select Supplier")</f>
        <v>Select Supplier</v>
      </c>
      <c r="F1006" s="177" t="str">
        <f>IFERROR(VLOOKUP($D1006,'2. Provider Details'!$A:$H,6,FALSE),"Select Supplier")</f>
        <v>Select Supplier</v>
      </c>
      <c r="G1006" s="178"/>
      <c r="H1006" s="177"/>
      <c r="I1006" s="177"/>
      <c r="J1006" s="177" t="str">
        <f>IFERROR(VLOOKUP($D1006,'2. Provider Details'!$A:$H,7,FALSE),"Select Supplier")</f>
        <v>Select Supplier</v>
      </c>
      <c r="K1006" s="173"/>
      <c r="L1006" s="171"/>
      <c r="M1006" s="171"/>
      <c r="N1006" s="171"/>
      <c r="O1006" s="170"/>
      <c r="P1006" s="11"/>
    </row>
    <row r="1007" spans="1:16" ht="15" hidden="1" customHeight="1" x14ac:dyDescent="0.2">
      <c r="A1007" s="171"/>
      <c r="B1007" s="171"/>
      <c r="C1007" s="175"/>
      <c r="D1007" s="172"/>
      <c r="E1007" s="176" t="str">
        <f>IFERROR(VLOOKUP($D1007,'2. Provider Details'!$A:$H,2,FALSE),"Select Supplier")</f>
        <v>Select Supplier</v>
      </c>
      <c r="F1007" s="177" t="str">
        <f>IFERROR(VLOOKUP($D1007,'2. Provider Details'!$A:$H,6,FALSE),"Select Supplier")</f>
        <v>Select Supplier</v>
      </c>
      <c r="G1007" s="178"/>
      <c r="H1007" s="177"/>
      <c r="I1007" s="177"/>
      <c r="J1007" s="177" t="str">
        <f>IFERROR(VLOOKUP($D1007,'2. Provider Details'!$A:$H,7,FALSE),"Select Supplier")</f>
        <v>Select Supplier</v>
      </c>
      <c r="K1007" s="173"/>
      <c r="L1007" s="171"/>
      <c r="M1007" s="171"/>
      <c r="N1007" s="171"/>
      <c r="O1007" s="170"/>
      <c r="P1007" s="11"/>
    </row>
    <row r="1008" spans="1:16" ht="45" hidden="1" customHeight="1" x14ac:dyDescent="0.2">
      <c r="A1008" s="87">
        <v>44977</v>
      </c>
      <c r="B1008" s="87">
        <v>44977</v>
      </c>
      <c r="C1008" s="167">
        <v>7938</v>
      </c>
      <c r="D1008" s="85" t="s">
        <v>413</v>
      </c>
      <c r="E1008" s="28" t="str">
        <f>IFERROR(VLOOKUP($D1008,'2. Provider Details'!$A:$H,2,FALSE),"Select Supplier")</f>
        <v>110 Wigmore St
London
W1U 3RW</v>
      </c>
      <c r="F1008" s="31">
        <f>IFERROR(VLOOKUP($D1008,'2. Provider Details'!$A:$H,6,FALSE),"Select Supplier")</f>
        <v>0</v>
      </c>
      <c r="G1008" s="27" t="s">
        <v>5</v>
      </c>
      <c r="H1008" s="31"/>
      <c r="I1008" s="31"/>
      <c r="J1008" s="31" t="str">
        <f>IFERROR(VLOOKUP($D1008,'2. Provider Details'!$A:$H,7,FALSE),"Select Supplier")</f>
        <v>Yes</v>
      </c>
      <c r="K1008" s="89">
        <v>1</v>
      </c>
      <c r="L1008" s="87">
        <v>44977</v>
      </c>
      <c r="M1008" s="87">
        <v>44984</v>
      </c>
      <c r="N1008" s="87">
        <v>45107</v>
      </c>
      <c r="O1008" s="108" t="s">
        <v>12</v>
      </c>
      <c r="P1008" s="11"/>
    </row>
    <row r="1009" spans="1:16" ht="15" hidden="1" customHeight="1" x14ac:dyDescent="0.2">
      <c r="A1009" s="171"/>
      <c r="B1009" s="171"/>
      <c r="C1009" s="175"/>
      <c r="D1009" s="172"/>
      <c r="E1009" s="176" t="str">
        <f>IFERROR(VLOOKUP($D1009,'2. Provider Details'!$A:$H,2,FALSE),"Select Supplier")</f>
        <v>Select Supplier</v>
      </c>
      <c r="F1009" s="177" t="str">
        <f>IFERROR(VLOOKUP($D1009,'2. Provider Details'!$A:$H,6,FALSE),"Select Supplier")</f>
        <v>Select Supplier</v>
      </c>
      <c r="G1009" s="178"/>
      <c r="H1009" s="177"/>
      <c r="I1009" s="177"/>
      <c r="J1009" s="177" t="str">
        <f>IFERROR(VLOOKUP($D1009,'2. Provider Details'!$A:$H,7,FALSE),"Select Supplier")</f>
        <v>Select Supplier</v>
      </c>
      <c r="K1009" s="173"/>
      <c r="L1009" s="171"/>
      <c r="M1009" s="171"/>
      <c r="N1009" s="171"/>
      <c r="O1009" s="170"/>
      <c r="P1009" s="11"/>
    </row>
    <row r="1010" spans="1:16" ht="15" hidden="1" customHeight="1" x14ac:dyDescent="0.2">
      <c r="A1010" s="171"/>
      <c r="B1010" s="171"/>
      <c r="C1010" s="175"/>
      <c r="D1010" s="172"/>
      <c r="E1010" s="176" t="str">
        <f>IFERROR(VLOOKUP($D1010,'2. Provider Details'!$A:$H,2,FALSE),"Select Supplier")</f>
        <v>Select Supplier</v>
      </c>
      <c r="F1010" s="177" t="str">
        <f>IFERROR(VLOOKUP($D1010,'2. Provider Details'!$A:$H,6,FALSE),"Select Supplier")</f>
        <v>Select Supplier</v>
      </c>
      <c r="G1010" s="178"/>
      <c r="H1010" s="177"/>
      <c r="I1010" s="177"/>
      <c r="J1010" s="177" t="str">
        <f>IFERROR(VLOOKUP($D1010,'2. Provider Details'!$A:$H,7,FALSE),"Select Supplier")</f>
        <v>Select Supplier</v>
      </c>
      <c r="K1010" s="173"/>
      <c r="L1010" s="171"/>
      <c r="M1010" s="171"/>
      <c r="N1010" s="171"/>
      <c r="O1010" s="170"/>
      <c r="P1010" s="11"/>
    </row>
    <row r="1011" spans="1:16" ht="15" hidden="1" customHeight="1" x14ac:dyDescent="0.2">
      <c r="A1011" s="171"/>
      <c r="B1011" s="171"/>
      <c r="C1011" s="175"/>
      <c r="D1011" s="172"/>
      <c r="E1011" s="176" t="str">
        <f>IFERROR(VLOOKUP($D1011,'2. Provider Details'!$A:$H,2,FALSE),"Select Supplier")</f>
        <v>Select Supplier</v>
      </c>
      <c r="F1011" s="177" t="str">
        <f>IFERROR(VLOOKUP($D1011,'2. Provider Details'!$A:$H,6,FALSE),"Select Supplier")</f>
        <v>Select Supplier</v>
      </c>
      <c r="G1011" s="178"/>
      <c r="H1011" s="177"/>
      <c r="I1011" s="177"/>
      <c r="J1011" s="177" t="str">
        <f>IFERROR(VLOOKUP($D1011,'2. Provider Details'!$A:$H,7,FALSE),"Select Supplier")</f>
        <v>Select Supplier</v>
      </c>
      <c r="K1011" s="173"/>
      <c r="L1011" s="171"/>
      <c r="M1011" s="171"/>
      <c r="N1011" s="171"/>
      <c r="O1011" s="170"/>
      <c r="P1011" s="11"/>
    </row>
    <row r="1012" spans="1:16" ht="15" hidden="1" customHeight="1" x14ac:dyDescent="0.2">
      <c r="A1012" s="171"/>
      <c r="B1012" s="171"/>
      <c r="C1012" s="175"/>
      <c r="D1012" s="172"/>
      <c r="E1012" s="176" t="str">
        <f>IFERROR(VLOOKUP($D1012,'2. Provider Details'!$A:$H,2,FALSE),"Select Supplier")</f>
        <v>Select Supplier</v>
      </c>
      <c r="F1012" s="177" t="str">
        <f>IFERROR(VLOOKUP($D1012,'2. Provider Details'!$A:$H,6,FALSE),"Select Supplier")</f>
        <v>Select Supplier</v>
      </c>
      <c r="G1012" s="178"/>
      <c r="H1012" s="177"/>
      <c r="I1012" s="177"/>
      <c r="J1012" s="177" t="str">
        <f>IFERROR(VLOOKUP($D1012,'2. Provider Details'!$A:$H,7,FALSE),"Select Supplier")</f>
        <v>Select Supplier</v>
      </c>
      <c r="K1012" s="173"/>
      <c r="L1012" s="171"/>
      <c r="M1012" s="171"/>
      <c r="N1012" s="171"/>
      <c r="O1012" s="170"/>
      <c r="P1012" s="11"/>
    </row>
    <row r="1013" spans="1:16" ht="60" hidden="1" customHeight="1" x14ac:dyDescent="0.2">
      <c r="A1013" s="87">
        <v>44986</v>
      </c>
      <c r="B1013" s="87">
        <v>44991</v>
      </c>
      <c r="C1013" s="110">
        <v>6400</v>
      </c>
      <c r="D1013" s="85" t="s">
        <v>299</v>
      </c>
      <c r="E1013" s="28" t="str">
        <f>IFERROR(VLOOKUP($D1013,'2. Provider Details'!$A:$H,2,FALSE),"Select Supplier")</f>
        <v>5 St Paul's Square
Burton on Trent
Staffordshire
DE14 2EF</v>
      </c>
      <c r="F1013" s="31" t="str">
        <f>IFERROR(VLOOKUP($D1013,'2. Provider Details'!$A:$H,6,FALSE),"Select Supplier")</f>
        <v>N/A</v>
      </c>
      <c r="G1013" s="27" t="s">
        <v>5</v>
      </c>
      <c r="H1013" s="31"/>
      <c r="I1013" s="31"/>
      <c r="J1013" s="31" t="str">
        <f>IFERROR(VLOOKUP($D1013,'2. Provider Details'!$A:$H,7,FALSE),"Select Supplier")</f>
        <v>Yes</v>
      </c>
      <c r="K1013" s="89"/>
      <c r="L1013" s="87">
        <v>44991</v>
      </c>
      <c r="M1013" s="87">
        <v>44993</v>
      </c>
      <c r="N1013" s="87">
        <v>45010</v>
      </c>
      <c r="O1013" s="108" t="s">
        <v>12</v>
      </c>
      <c r="P1013" s="11"/>
    </row>
    <row r="1014" spans="1:16" ht="15" hidden="1" customHeight="1" x14ac:dyDescent="0.2">
      <c r="A1014" s="171"/>
      <c r="B1014" s="171"/>
      <c r="C1014" s="175"/>
      <c r="D1014" s="172"/>
      <c r="E1014" s="176" t="str">
        <f>IFERROR(VLOOKUP($D1014,'2. Provider Details'!$A:$H,2,FALSE),"Select Supplier")</f>
        <v>Select Supplier</v>
      </c>
      <c r="F1014" s="177" t="str">
        <f>IFERROR(VLOOKUP($D1014,'2. Provider Details'!$A:$H,6,FALSE),"Select Supplier")</f>
        <v>Select Supplier</v>
      </c>
      <c r="G1014" s="178"/>
      <c r="H1014" s="177"/>
      <c r="I1014" s="177"/>
      <c r="J1014" s="177" t="str">
        <f>IFERROR(VLOOKUP($D1014,'2. Provider Details'!$A:$H,7,FALSE),"Select Supplier")</f>
        <v>Select Supplier</v>
      </c>
      <c r="K1014" s="173"/>
      <c r="L1014" s="171"/>
      <c r="M1014" s="171"/>
      <c r="N1014" s="171"/>
      <c r="O1014" s="170"/>
      <c r="P1014" s="11"/>
    </row>
    <row r="1015" spans="1:16" ht="60" hidden="1" customHeight="1" x14ac:dyDescent="0.2">
      <c r="A1015" s="87">
        <v>44979</v>
      </c>
      <c r="B1015" s="87">
        <v>44986</v>
      </c>
      <c r="C1015" s="167">
        <v>10200</v>
      </c>
      <c r="D1015" s="85" t="s">
        <v>299</v>
      </c>
      <c r="E1015" s="28" t="str">
        <f>IFERROR(VLOOKUP($D1015,'2. Provider Details'!$A:$H,2,FALSE),"Select Supplier")</f>
        <v>5 St Paul's Square
Burton on Trent
Staffordshire
DE14 2EF</v>
      </c>
      <c r="F1015" s="31" t="str">
        <f>IFERROR(VLOOKUP($D1015,'2. Provider Details'!$A:$H,6,FALSE),"Select Supplier")</f>
        <v>N/A</v>
      </c>
      <c r="G1015" s="27"/>
      <c r="H1015" s="31"/>
      <c r="I1015" s="31"/>
      <c r="J1015" s="31" t="str">
        <f>IFERROR(VLOOKUP($D1015,'2. Provider Details'!$A:$H,7,FALSE),"Select Supplier")</f>
        <v>Yes</v>
      </c>
      <c r="K1015" s="89">
        <v>1</v>
      </c>
      <c r="L1015" s="87">
        <v>44986</v>
      </c>
      <c r="M1015" s="87">
        <v>44984</v>
      </c>
      <c r="N1015" s="87">
        <v>45128</v>
      </c>
      <c r="O1015" s="108" t="s">
        <v>12</v>
      </c>
      <c r="P1015" s="11"/>
    </row>
    <row r="1016" spans="1:16" ht="60" hidden="1" customHeight="1" x14ac:dyDescent="0.2">
      <c r="A1016" s="87">
        <v>44984</v>
      </c>
      <c r="B1016" s="87">
        <v>44986</v>
      </c>
      <c r="C1016" s="167">
        <v>9000</v>
      </c>
      <c r="D1016" s="85" t="s">
        <v>299</v>
      </c>
      <c r="E1016" s="28" t="str">
        <f>IFERROR(VLOOKUP($D1016,'2. Provider Details'!$A:$H,2,FALSE),"Select Supplier")</f>
        <v>5 St Paul's Square
Burton on Trent
Staffordshire
DE14 2EF</v>
      </c>
      <c r="F1016" s="31" t="str">
        <f>IFERROR(VLOOKUP($D1016,'2. Provider Details'!$A:$H,6,FALSE),"Select Supplier")</f>
        <v>N/A</v>
      </c>
      <c r="G1016" s="27" t="s">
        <v>4</v>
      </c>
      <c r="H1016" s="31"/>
      <c r="I1016" s="31"/>
      <c r="J1016" s="31"/>
      <c r="K1016" s="89">
        <v>1</v>
      </c>
      <c r="L1016" s="87">
        <v>44984</v>
      </c>
      <c r="M1016" s="87">
        <v>44984</v>
      </c>
      <c r="N1016" s="87">
        <v>45107</v>
      </c>
      <c r="O1016" s="108" t="s">
        <v>12</v>
      </c>
      <c r="P1016" s="11"/>
    </row>
    <row r="1017" spans="1:16" ht="60" hidden="1" customHeight="1" x14ac:dyDescent="0.2">
      <c r="A1017" s="87">
        <v>44980</v>
      </c>
      <c r="B1017" s="87">
        <v>44981</v>
      </c>
      <c r="C1017" s="167">
        <v>2420</v>
      </c>
      <c r="D1017" s="85" t="s">
        <v>80</v>
      </c>
      <c r="E1017" s="28" t="str">
        <f>IFERROR(VLOOKUP($D1017,'2. Provider Details'!$A:$H,2,FALSE),"Select Supplier")</f>
        <v>11 Ferndell Close 
Cannock 
Staffs 
WS11 1HR</v>
      </c>
      <c r="F1017" s="31" t="str">
        <f>IFERROR(VLOOKUP($D1017,'2. Provider Details'!$A:$H,6,FALSE),"Select Supplier")</f>
        <v>N/A</v>
      </c>
      <c r="G1017" s="27" t="s">
        <v>5</v>
      </c>
      <c r="H1017" s="31"/>
      <c r="I1017" s="31"/>
      <c r="J1017" s="31"/>
      <c r="K1017" s="89">
        <v>1</v>
      </c>
      <c r="L1017" s="87">
        <v>44984</v>
      </c>
      <c r="M1017" s="87">
        <v>44984</v>
      </c>
      <c r="N1017" s="87">
        <v>45072</v>
      </c>
      <c r="O1017" s="108" t="s">
        <v>12</v>
      </c>
      <c r="P1017" s="11"/>
    </row>
    <row r="1018" spans="1:16" ht="15" hidden="1" customHeight="1" x14ac:dyDescent="0.2">
      <c r="A1018" s="171"/>
      <c r="B1018" s="171"/>
      <c r="C1018" s="175"/>
      <c r="D1018" s="172"/>
      <c r="E1018" s="176" t="str">
        <f>IFERROR(VLOOKUP($D1018,'2. Provider Details'!$A:$H,2,FALSE),"Select Supplier")</f>
        <v>Select Supplier</v>
      </c>
      <c r="F1018" s="177" t="str">
        <f>IFERROR(VLOOKUP($D1018,'2. Provider Details'!$A:$H,6,FALSE),"Select Supplier")</f>
        <v>Select Supplier</v>
      </c>
      <c r="G1018" s="178"/>
      <c r="H1018" s="177"/>
      <c r="I1018" s="177"/>
      <c r="J1018" s="177"/>
      <c r="K1018" s="173"/>
      <c r="L1018" s="171"/>
      <c r="M1018" s="171"/>
      <c r="N1018" s="171"/>
      <c r="O1018" s="170"/>
      <c r="P1018" s="11"/>
    </row>
    <row r="1019" spans="1:16" ht="15" hidden="1" customHeight="1" x14ac:dyDescent="0.2">
      <c r="A1019" s="171"/>
      <c r="B1019" s="171"/>
      <c r="C1019" s="175"/>
      <c r="D1019" s="172"/>
      <c r="E1019" s="176" t="str">
        <f>IFERROR(VLOOKUP($D1019,'2. Provider Details'!$A:$H,2,FALSE),"Select Supplier")</f>
        <v>Select Supplier</v>
      </c>
      <c r="F1019" s="177" t="str">
        <f>IFERROR(VLOOKUP($D1019,'2. Provider Details'!$A:$H,6,FALSE),"Select Supplier")</f>
        <v>Select Supplier</v>
      </c>
      <c r="G1019" s="178"/>
      <c r="H1019" s="177"/>
      <c r="I1019" s="177"/>
      <c r="J1019" s="177"/>
      <c r="K1019" s="173"/>
      <c r="L1019" s="171"/>
      <c r="M1019" s="171"/>
      <c r="N1019" s="171"/>
      <c r="O1019" s="170"/>
      <c r="P1019" s="11"/>
    </row>
    <row r="1020" spans="1:16" ht="15" hidden="1" customHeight="1" x14ac:dyDescent="0.2">
      <c r="A1020" s="171"/>
      <c r="B1020" s="171"/>
      <c r="C1020" s="175"/>
      <c r="D1020" s="172"/>
      <c r="E1020" s="176" t="str">
        <f>IFERROR(VLOOKUP($D1020,'2. Provider Details'!$A:$H,2,FALSE),"Select Supplier")</f>
        <v>Select Supplier</v>
      </c>
      <c r="F1020" s="177" t="str">
        <f>IFERROR(VLOOKUP($D1020,'2. Provider Details'!$A:$H,6,FALSE),"Select Supplier")</f>
        <v>Select Supplier</v>
      </c>
      <c r="G1020" s="178"/>
      <c r="H1020" s="177"/>
      <c r="I1020" s="177"/>
      <c r="J1020" s="177"/>
      <c r="K1020" s="173"/>
      <c r="L1020" s="171"/>
      <c r="M1020" s="171"/>
      <c r="N1020" s="171"/>
      <c r="O1020" s="170"/>
      <c r="P1020" s="11"/>
    </row>
    <row r="1021" spans="1:16" ht="15" hidden="1" customHeight="1" x14ac:dyDescent="0.2">
      <c r="A1021" s="171"/>
      <c r="B1021" s="171"/>
      <c r="C1021" s="175"/>
      <c r="D1021" s="172"/>
      <c r="E1021" s="176" t="str">
        <f>IFERROR(VLOOKUP($D1021,'2. Provider Details'!$A:$H,2,FALSE),"Select Supplier")</f>
        <v>Select Supplier</v>
      </c>
      <c r="F1021" s="177" t="str">
        <f>IFERROR(VLOOKUP($D1021,'2. Provider Details'!$A:$H,6,FALSE),"Select Supplier")</f>
        <v>Select Supplier</v>
      </c>
      <c r="G1021" s="178"/>
      <c r="H1021" s="177"/>
      <c r="I1021" s="177"/>
      <c r="J1021" s="177"/>
      <c r="K1021" s="173"/>
      <c r="L1021" s="171"/>
      <c r="M1021" s="171"/>
      <c r="N1021" s="171"/>
      <c r="O1021" s="170"/>
      <c r="P1021" s="11"/>
    </row>
    <row r="1022" spans="1:16" ht="15" hidden="1" customHeight="1" x14ac:dyDescent="0.2">
      <c r="A1022" s="171"/>
      <c r="B1022" s="171"/>
      <c r="C1022" s="175"/>
      <c r="D1022" s="172"/>
      <c r="E1022" s="176" t="str">
        <f>IFERROR(VLOOKUP($D1022,'2. Provider Details'!$A:$H,2,FALSE),"Select Supplier")</f>
        <v>Select Supplier</v>
      </c>
      <c r="F1022" s="177" t="str">
        <f>IFERROR(VLOOKUP($D1022,'2. Provider Details'!$A:$H,6,FALSE),"Select Supplier")</f>
        <v>Select Supplier</v>
      </c>
      <c r="G1022" s="178"/>
      <c r="H1022" s="177"/>
      <c r="I1022" s="177"/>
      <c r="J1022" s="177" t="str">
        <f>IFERROR(VLOOKUP($D1022,'2. Provider Details'!$A:$H,7,FALSE),"Select Supplier")</f>
        <v>Select Supplier</v>
      </c>
      <c r="K1022" s="173"/>
      <c r="L1022" s="171"/>
      <c r="M1022" s="171"/>
      <c r="N1022" s="171"/>
      <c r="O1022" s="170"/>
      <c r="P1022" s="11"/>
    </row>
    <row r="1023" spans="1:16" ht="60" hidden="1" customHeight="1" x14ac:dyDescent="0.2">
      <c r="A1023" s="87">
        <v>44972</v>
      </c>
      <c r="B1023" s="87">
        <v>44984</v>
      </c>
      <c r="C1023" s="167">
        <v>3420</v>
      </c>
      <c r="D1023" s="85" t="s">
        <v>186</v>
      </c>
      <c r="E1023" s="28" t="str">
        <f>IFERROR(VLOOKUP($D1023,'2. Provider Details'!$A:$H,2,FALSE),"Select Supplier")</f>
        <v>99 Trent Valley Road
Lichfield
WS13 6EZ</v>
      </c>
      <c r="F1023" s="31" t="str">
        <f>IFERROR(VLOOKUP($D1023,'2. Provider Details'!$A:$H,6,FALSE),"Select Supplier")</f>
        <v>N/A</v>
      </c>
      <c r="G1023" s="27" t="s">
        <v>44</v>
      </c>
      <c r="H1023" s="31"/>
      <c r="I1023" s="31"/>
      <c r="J1023" s="31" t="str">
        <f>IFERROR(VLOOKUP($D1023,'2. Provider Details'!$A:$H,7,FALSE),"Select Supplier")</f>
        <v>Yes</v>
      </c>
      <c r="K1023" s="89" t="s">
        <v>44</v>
      </c>
      <c r="L1023" s="87">
        <v>44972</v>
      </c>
      <c r="M1023" s="87">
        <v>44984</v>
      </c>
      <c r="N1023" s="87">
        <v>45009</v>
      </c>
      <c r="O1023" s="108" t="s">
        <v>12</v>
      </c>
      <c r="P1023" s="11"/>
    </row>
    <row r="1024" spans="1:16" ht="15" hidden="1" customHeight="1" x14ac:dyDescent="0.2">
      <c r="A1024" s="171"/>
      <c r="B1024" s="171"/>
      <c r="C1024" s="175"/>
      <c r="D1024" s="172"/>
      <c r="E1024" s="176" t="str">
        <f>IFERROR(VLOOKUP($D1024,'2. Provider Details'!$A:$H,2,FALSE),"Select Supplier")</f>
        <v>Select Supplier</v>
      </c>
      <c r="F1024" s="177" t="str">
        <f>IFERROR(VLOOKUP($D1024,'2. Provider Details'!$A:$H,6,FALSE),"Select Supplier")</f>
        <v>Select Supplier</v>
      </c>
      <c r="G1024" s="178"/>
      <c r="H1024" s="177"/>
      <c r="I1024" s="177"/>
      <c r="J1024" s="177" t="str">
        <f>IFERROR(VLOOKUP($D1024,'2. Provider Details'!$A:$H,7,FALSE),"Select Supplier")</f>
        <v>Select Supplier</v>
      </c>
      <c r="K1024" s="173"/>
      <c r="L1024" s="171"/>
      <c r="M1024" s="171"/>
      <c r="N1024" s="171"/>
      <c r="O1024" s="170"/>
      <c r="P1024" s="11"/>
    </row>
    <row r="1025" spans="1:16" ht="15" hidden="1" customHeight="1" x14ac:dyDescent="0.2">
      <c r="A1025" s="171"/>
      <c r="B1025" s="171"/>
      <c r="C1025" s="175"/>
      <c r="D1025" s="172"/>
      <c r="E1025" s="176" t="str">
        <f>IFERROR(VLOOKUP($D1025,'2. Provider Details'!$A:$H,2,FALSE),"Select Supplier")</f>
        <v>Select Supplier</v>
      </c>
      <c r="F1025" s="177"/>
      <c r="G1025" s="178"/>
      <c r="H1025" s="177"/>
      <c r="I1025" s="177"/>
      <c r="J1025" s="177"/>
      <c r="K1025" s="173"/>
      <c r="L1025" s="171"/>
      <c r="M1025" s="171"/>
      <c r="N1025" s="171"/>
      <c r="O1025" s="170"/>
      <c r="P1025" s="11"/>
    </row>
    <row r="1026" spans="1:16" ht="30" hidden="1" customHeight="1" x14ac:dyDescent="0.2">
      <c r="A1026" s="87">
        <v>44986</v>
      </c>
      <c r="B1026" s="87">
        <v>44986</v>
      </c>
      <c r="C1026" s="167">
        <v>3564</v>
      </c>
      <c r="D1026" s="85" t="s">
        <v>363</v>
      </c>
      <c r="E1026" s="28" t="str">
        <f>IFERROR(VLOOKUP($D1026,'2. Provider Details'!$A:$H,2,FALSE),"Select Supplier")</f>
        <v>Select Supplier</v>
      </c>
      <c r="F1026" s="31"/>
      <c r="G1026" s="27" t="s">
        <v>333</v>
      </c>
      <c r="H1026" s="31"/>
      <c r="I1026" s="31"/>
      <c r="J1026" s="31"/>
      <c r="K1026" s="89">
        <v>1</v>
      </c>
      <c r="L1026" s="87">
        <v>44986</v>
      </c>
      <c r="M1026" s="87">
        <v>44991</v>
      </c>
      <c r="N1026" s="87">
        <v>45071</v>
      </c>
      <c r="O1026" s="108" t="s">
        <v>12</v>
      </c>
      <c r="P1026" s="11"/>
    </row>
    <row r="1027" spans="1:16" ht="15" hidden="1" customHeight="1" x14ac:dyDescent="0.2">
      <c r="A1027" s="171"/>
      <c r="B1027" s="171"/>
      <c r="C1027" s="175"/>
      <c r="D1027" s="172"/>
      <c r="E1027" s="176" t="str">
        <f>IFERROR(VLOOKUP($D1027,'2. Provider Details'!$A:$H,2,FALSE),"Select Supplier")</f>
        <v>Select Supplier</v>
      </c>
      <c r="F1027" s="177" t="str">
        <f>IFERROR(VLOOKUP($D1027,'2. Provider Details'!$A:$H,6,FALSE),"Select Supplier")</f>
        <v>Select Supplier</v>
      </c>
      <c r="G1027" s="178"/>
      <c r="H1027" s="177"/>
      <c r="I1027" s="177"/>
      <c r="J1027" s="177" t="str">
        <f>IFERROR(VLOOKUP($D1027,'2. Provider Details'!$A:$H,7,FALSE),"Select Supplier")</f>
        <v>Select Supplier</v>
      </c>
      <c r="K1027" s="173"/>
      <c r="L1027" s="171"/>
      <c r="M1027" s="171"/>
      <c r="N1027" s="171"/>
      <c r="O1027" s="170"/>
      <c r="P1027" s="11"/>
    </row>
    <row r="1028" spans="1:16" ht="60" hidden="1" customHeight="1" x14ac:dyDescent="0.2">
      <c r="A1028" s="87">
        <v>44986</v>
      </c>
      <c r="B1028" s="87">
        <v>44987</v>
      </c>
      <c r="C1028" s="167">
        <v>3960</v>
      </c>
      <c r="D1028" s="85" t="s">
        <v>80</v>
      </c>
      <c r="E1028" s="28" t="str">
        <f>IFERROR(VLOOKUP($D1028,'2. Provider Details'!$A:$H,2,FALSE),"Select Supplier")</f>
        <v>11 Ferndell Close 
Cannock 
Staffs 
WS11 1HR</v>
      </c>
      <c r="F1028" s="31" t="str">
        <f>IFERROR(VLOOKUP($D1028,'2. Provider Details'!$A:$H,6,FALSE),"Select Supplier")</f>
        <v>N/A</v>
      </c>
      <c r="G1028" s="27" t="s">
        <v>322</v>
      </c>
      <c r="H1028" s="31"/>
      <c r="I1028" s="31"/>
      <c r="J1028" s="31" t="str">
        <f>IFERROR(VLOOKUP($D1028,'2. Provider Details'!$A:$H,7,FALSE),"Select Supplier")</f>
        <v>Yes</v>
      </c>
      <c r="K1028" s="89">
        <v>1</v>
      </c>
      <c r="L1028" s="87">
        <v>44987</v>
      </c>
      <c r="M1028" s="87">
        <v>44991</v>
      </c>
      <c r="N1028" s="87">
        <v>45132</v>
      </c>
      <c r="O1028" s="108" t="s">
        <v>12</v>
      </c>
      <c r="P1028" s="11"/>
    </row>
    <row r="1029" spans="1:16" ht="15" hidden="1" customHeight="1" x14ac:dyDescent="0.2">
      <c r="A1029" s="171"/>
      <c r="B1029" s="171"/>
      <c r="C1029" s="175"/>
      <c r="D1029" s="172"/>
      <c r="E1029" s="176" t="str">
        <f>IFERROR(VLOOKUP($D1029,'2. Provider Details'!$A:$H,2,FALSE),"Select Supplier")</f>
        <v>Select Supplier</v>
      </c>
      <c r="F1029" s="177" t="str">
        <f>IFERROR(VLOOKUP($D1029,'2. Provider Details'!$A:$H,6,FALSE),"Select Supplier")</f>
        <v>Select Supplier</v>
      </c>
      <c r="G1029" s="178"/>
      <c r="H1029" s="177"/>
      <c r="I1029" s="177"/>
      <c r="J1029" s="177" t="str">
        <f>IFERROR(VLOOKUP($D1029,'2. Provider Details'!$A:$H,7,FALSE),"Select Supplier")</f>
        <v>Select Supplier</v>
      </c>
      <c r="K1029" s="173"/>
      <c r="L1029" s="171"/>
      <c r="M1029" s="171"/>
      <c r="N1029" s="171"/>
      <c r="O1029" s="170"/>
      <c r="P1029" s="11"/>
    </row>
    <row r="1030" spans="1:16" ht="15" hidden="1" customHeight="1" x14ac:dyDescent="0.2">
      <c r="A1030" s="171"/>
      <c r="B1030" s="171"/>
      <c r="C1030" s="175"/>
      <c r="D1030" s="172"/>
      <c r="E1030" s="176" t="str">
        <f>IFERROR(VLOOKUP($D1030,'2. Provider Details'!$A:$H,2,FALSE),"Select Supplier")</f>
        <v>Select Supplier</v>
      </c>
      <c r="F1030" s="177" t="str">
        <f>IFERROR(VLOOKUP($D1030,'2. Provider Details'!$A:$H,6,FALSE),"Select Supplier")</f>
        <v>Select Supplier</v>
      </c>
      <c r="G1030" s="178"/>
      <c r="H1030" s="177"/>
      <c r="I1030" s="177"/>
      <c r="J1030" s="177" t="str">
        <f>IFERROR(VLOOKUP($D1030,'2. Provider Details'!$A:$H,7,FALSE),"Select Supplier")</f>
        <v>Select Supplier</v>
      </c>
      <c r="K1030" s="173"/>
      <c r="L1030" s="171"/>
      <c r="M1030" s="171"/>
      <c r="N1030" s="171"/>
      <c r="O1030" s="170"/>
      <c r="P1030" s="11"/>
    </row>
    <row r="1031" spans="1:16" ht="15" hidden="1" customHeight="1" x14ac:dyDescent="0.2">
      <c r="A1031" s="171"/>
      <c r="B1031" s="171"/>
      <c r="C1031" s="175"/>
      <c r="D1031" s="172"/>
      <c r="E1031" s="176" t="str">
        <f>IFERROR(VLOOKUP($D1031,'2. Provider Details'!$A:$H,2,FALSE),"Select Supplier")</f>
        <v>Select Supplier</v>
      </c>
      <c r="F1031" s="177" t="str">
        <f>IFERROR(VLOOKUP($D1031,'2. Provider Details'!$A:$H,6,FALSE),"Select Supplier")</f>
        <v>Select Supplier</v>
      </c>
      <c r="G1031" s="178"/>
      <c r="H1031" s="177"/>
      <c r="I1031" s="177"/>
      <c r="J1031" s="177" t="str">
        <f>IFERROR(VLOOKUP($D1031,'2. Provider Details'!$A:$H,7,FALSE),"Select Supplier")</f>
        <v>Select Supplier</v>
      </c>
      <c r="K1031" s="173"/>
      <c r="L1031" s="171"/>
      <c r="M1031" s="171"/>
      <c r="N1031" s="171"/>
      <c r="O1031" s="170"/>
      <c r="P1031" s="11"/>
    </row>
    <row r="1032" spans="1:16" ht="15" hidden="1" customHeight="1" x14ac:dyDescent="0.2">
      <c r="A1032" s="171"/>
      <c r="B1032" s="171"/>
      <c r="C1032" s="175"/>
      <c r="D1032" s="172"/>
      <c r="E1032" s="176" t="str">
        <f>IFERROR(VLOOKUP($D1032,'2. Provider Details'!$A:$H,2,FALSE),"Select Supplier")</f>
        <v>Select Supplier</v>
      </c>
      <c r="F1032" s="177" t="str">
        <f>IFERROR(VLOOKUP($D1032,'2. Provider Details'!$A:$H,6,FALSE),"Select Supplier")</f>
        <v>Select Supplier</v>
      </c>
      <c r="G1032" s="178"/>
      <c r="H1032" s="177"/>
      <c r="I1032" s="177"/>
      <c r="J1032" s="177" t="str">
        <f>IFERROR(VLOOKUP($D1032,'2. Provider Details'!$A:$H,7,FALSE),"Select Supplier")</f>
        <v>Select Supplier</v>
      </c>
      <c r="K1032" s="173"/>
      <c r="L1032" s="171"/>
      <c r="M1032" s="171"/>
      <c r="N1032" s="171"/>
      <c r="O1032" s="170"/>
      <c r="P1032" s="11"/>
    </row>
    <row r="1033" spans="1:16" ht="90" hidden="1" customHeight="1" x14ac:dyDescent="0.2">
      <c r="A1033" s="87">
        <v>44994</v>
      </c>
      <c r="B1033" s="87">
        <v>44994</v>
      </c>
      <c r="C1033" s="167">
        <v>8960</v>
      </c>
      <c r="D1033" s="85" t="s">
        <v>228</v>
      </c>
      <c r="E1033" s="28" t="str">
        <f>IFERROR(VLOOKUP($D1033,'2. Provider Details'!$A:$H,2,FALSE),"Select Supplier")</f>
        <v>Stop Gap
Unit 1
Brindley Court
Dalewood Rd
Chesterton
ST5 9QA</v>
      </c>
      <c r="F1033" s="31">
        <f>IFERROR(VLOOKUP($D1033,'2. Provider Details'!$A:$H,6,FALSE),"Select Supplier")</f>
        <v>0</v>
      </c>
      <c r="G1033" s="27" t="s">
        <v>4</v>
      </c>
      <c r="H1033" s="31"/>
      <c r="I1033" s="31"/>
      <c r="J1033" s="31" t="str">
        <f>IFERROR(VLOOKUP($D1033,'2. Provider Details'!$A:$H,7,FALSE),"Select Supplier")</f>
        <v>Yes</v>
      </c>
      <c r="K1033" s="89">
        <v>1</v>
      </c>
      <c r="L1033" s="87">
        <v>44994</v>
      </c>
      <c r="M1033" s="87">
        <v>44998</v>
      </c>
      <c r="N1033" s="87">
        <v>45132</v>
      </c>
      <c r="O1033" s="108" t="s">
        <v>12</v>
      </c>
      <c r="P1033" s="11"/>
    </row>
    <row r="1034" spans="1:16" ht="15" hidden="1" customHeight="1" x14ac:dyDescent="0.2">
      <c r="A1034" s="171"/>
      <c r="B1034" s="171"/>
      <c r="C1034" s="175"/>
      <c r="D1034" s="172"/>
      <c r="E1034" s="176" t="str">
        <f>IFERROR(VLOOKUP($D1034,'2. Provider Details'!$A:$H,2,FALSE),"Select Supplier")</f>
        <v>Select Supplier</v>
      </c>
      <c r="F1034" s="177" t="str">
        <f>IFERROR(VLOOKUP($D1034,'2. Provider Details'!$A:$H,6,FALSE),"Select Supplier")</f>
        <v>Select Supplier</v>
      </c>
      <c r="G1034" s="178"/>
      <c r="H1034" s="177"/>
      <c r="I1034" s="177"/>
      <c r="J1034" s="177" t="str">
        <f>IFERROR(VLOOKUP($D1034,'2. Provider Details'!$A:$H,7,FALSE),"Select Supplier")</f>
        <v>Select Supplier</v>
      </c>
      <c r="K1034" s="173"/>
      <c r="L1034" s="171"/>
      <c r="M1034" s="171"/>
      <c r="N1034" s="171"/>
      <c r="O1034" s="170"/>
      <c r="P1034" s="11"/>
    </row>
    <row r="1035" spans="1:16" ht="15" hidden="1" customHeight="1" x14ac:dyDescent="0.2">
      <c r="A1035" s="171"/>
      <c r="B1035" s="171"/>
      <c r="C1035" s="175"/>
      <c r="D1035" s="172"/>
      <c r="E1035" s="176" t="str">
        <f>IFERROR(VLOOKUP($D1035,'2. Provider Details'!$A:$H,2,FALSE),"Select Supplier")</f>
        <v>Select Supplier</v>
      </c>
      <c r="F1035" s="177" t="str">
        <f>IFERROR(VLOOKUP($D1035,'2. Provider Details'!$A:$H,6,FALSE),"Select Supplier")</f>
        <v>Select Supplier</v>
      </c>
      <c r="G1035" s="178"/>
      <c r="H1035" s="177"/>
      <c r="I1035" s="177"/>
      <c r="J1035" s="177" t="str">
        <f>IFERROR(VLOOKUP($D1035,'2. Provider Details'!$A:$H,7,FALSE),"Select Supplier")</f>
        <v>Select Supplier</v>
      </c>
      <c r="K1035" s="173"/>
      <c r="L1035" s="171"/>
      <c r="M1035" s="171"/>
      <c r="N1035" s="171"/>
      <c r="O1035" s="170"/>
      <c r="P1035" s="11"/>
    </row>
    <row r="1036" spans="1:16" ht="15" hidden="1" customHeight="1" x14ac:dyDescent="0.2">
      <c r="A1036" s="171"/>
      <c r="B1036" s="171"/>
      <c r="C1036" s="175"/>
      <c r="D1036" s="172"/>
      <c r="E1036" s="176" t="str">
        <f>IFERROR(VLOOKUP($D1036,'2. Provider Details'!$A:$H,2,FALSE),"Select Supplier")</f>
        <v>Select Supplier</v>
      </c>
      <c r="F1036" s="177" t="str">
        <f>IFERROR(VLOOKUP($D1036,'2. Provider Details'!$A:$H,6,FALSE),"Select Supplier")</f>
        <v>Select Supplier</v>
      </c>
      <c r="G1036" s="178"/>
      <c r="H1036" s="177"/>
      <c r="I1036" s="177"/>
      <c r="J1036" s="177" t="str">
        <f>IFERROR(VLOOKUP($D1036,'2. Provider Details'!$A:$H,7,FALSE),"Select Supplier")</f>
        <v>Select Supplier</v>
      </c>
      <c r="K1036" s="173"/>
      <c r="L1036" s="171"/>
      <c r="M1036" s="171"/>
      <c r="N1036" s="171"/>
      <c r="O1036" s="170"/>
      <c r="P1036" s="11"/>
    </row>
    <row r="1037" spans="1:16" ht="105" hidden="1" customHeight="1" x14ac:dyDescent="0.2">
      <c r="A1037" s="87">
        <v>44994</v>
      </c>
      <c r="B1037" s="87">
        <v>44994</v>
      </c>
      <c r="C1037" s="167">
        <v>10780</v>
      </c>
      <c r="D1037" s="85" t="s">
        <v>329</v>
      </c>
      <c r="E1037" s="28" t="str">
        <f>IFERROR(VLOOKUP($D1037,'2. Provider Details'!$A:$H,2,FALSE),"Select Supplier")</f>
        <v>AU-SUMS
Midlands Psychology
92 Cambridge Street
Stafford
ST16 3PG</v>
      </c>
      <c r="F1037" s="31">
        <f>IFERROR(VLOOKUP($D1037,'2. Provider Details'!$A:$H,6,FALSE),"Select Supplier")</f>
        <v>0</v>
      </c>
      <c r="G1037" s="27" t="s">
        <v>4</v>
      </c>
      <c r="H1037" s="31"/>
      <c r="I1037" s="31"/>
      <c r="J1037" s="31">
        <f>IFERROR(VLOOKUP($D1037,'2. Provider Details'!$A:$H,7,FALSE),"Select Supplier")</f>
        <v>0</v>
      </c>
      <c r="K1037" s="89">
        <v>1</v>
      </c>
      <c r="L1037" s="87">
        <v>44994</v>
      </c>
      <c r="M1037" s="87">
        <v>44998</v>
      </c>
      <c r="N1037" s="87">
        <v>45132</v>
      </c>
      <c r="O1037" s="108" t="s">
        <v>12</v>
      </c>
      <c r="P1037" s="11"/>
    </row>
    <row r="1038" spans="1:16" ht="60" hidden="1" customHeight="1" x14ac:dyDescent="0.2">
      <c r="A1038" s="87">
        <v>44986</v>
      </c>
      <c r="B1038" s="87"/>
      <c r="C1038" s="167">
        <v>2400</v>
      </c>
      <c r="D1038" s="85" t="s">
        <v>369</v>
      </c>
      <c r="E1038" s="28" t="str">
        <f>IFERROR(VLOOKUP($D1038,'2. Provider Details'!$A:$H,2,FALSE),"Select Supplier")</f>
        <v>204c High Street 
Ongar
Essex
C5 9JJ</v>
      </c>
      <c r="F1038" s="31">
        <f>IFERROR(VLOOKUP($D1038,'2. Provider Details'!$A:$H,6,FALSE),"Select Supplier")</f>
        <v>0</v>
      </c>
      <c r="G1038" s="27" t="s">
        <v>44</v>
      </c>
      <c r="H1038" s="31"/>
      <c r="I1038" s="31"/>
      <c r="J1038" s="31">
        <f>IFERROR(VLOOKUP($D1038,'2. Provider Details'!$A:$H,7,FALSE),"Select Supplier")</f>
        <v>0</v>
      </c>
      <c r="K1038" s="89" t="s">
        <v>44</v>
      </c>
      <c r="L1038" s="87">
        <v>44986</v>
      </c>
      <c r="M1038" s="87">
        <v>44991</v>
      </c>
      <c r="N1038" s="87">
        <v>45072</v>
      </c>
      <c r="O1038" s="108" t="s">
        <v>12</v>
      </c>
      <c r="P1038" s="11"/>
    </row>
    <row r="1039" spans="1:16" ht="15" hidden="1" customHeight="1" x14ac:dyDescent="0.2">
      <c r="A1039" s="171"/>
      <c r="B1039" s="171"/>
      <c r="C1039" s="175"/>
      <c r="D1039" s="172"/>
      <c r="E1039" s="176" t="str">
        <f>IFERROR(VLOOKUP($D1039,'2. Provider Details'!$A:$H,2,FALSE),"Select Supplier")</f>
        <v>Select Supplier</v>
      </c>
      <c r="F1039" s="177" t="str">
        <f>IFERROR(VLOOKUP($D1039,'2. Provider Details'!$A:$H,6,FALSE),"Select Supplier")</f>
        <v>Select Supplier</v>
      </c>
      <c r="G1039" s="178"/>
      <c r="H1039" s="177"/>
      <c r="I1039" s="177"/>
      <c r="J1039" s="177" t="str">
        <f>IFERROR(VLOOKUP($D1039,'2. Provider Details'!$A:$H,7,FALSE),"Select Supplier")</f>
        <v>Select Supplier</v>
      </c>
      <c r="K1039" s="173"/>
      <c r="L1039" s="171"/>
      <c r="M1039" s="171"/>
      <c r="N1039" s="171"/>
      <c r="O1039" s="170"/>
      <c r="P1039" s="11"/>
    </row>
    <row r="1040" spans="1:16" ht="90" hidden="1" customHeight="1" x14ac:dyDescent="0.2">
      <c r="A1040" s="87">
        <v>44994</v>
      </c>
      <c r="B1040" s="87">
        <v>44998</v>
      </c>
      <c r="C1040" s="110">
        <v>3380</v>
      </c>
      <c r="D1040" s="85" t="s">
        <v>90</v>
      </c>
      <c r="E1040" s="28" t="str">
        <f>IFERROR(VLOOKUP($D1040,'2. Provider Details'!$A:$H,2,FALSE),"Select Supplier")</f>
        <v>Dean Row Court  
Summerfields Village Centre 
Dean Row Road  
Wilmslow 
SK9 2TB</v>
      </c>
      <c r="F1040" s="31">
        <f>IFERROR(VLOOKUP($D1040,'2. Provider Details'!$A:$H,6,FALSE),"Select Supplier")</f>
        <v>235030744</v>
      </c>
      <c r="G1040" s="27" t="s">
        <v>5</v>
      </c>
      <c r="H1040" s="31"/>
      <c r="I1040" s="31"/>
      <c r="J1040" s="31" t="str">
        <f>IFERROR(VLOOKUP($D1040,'2. Provider Details'!$A:$H,7,FALSE),"Select Supplier")</f>
        <v>Yes</v>
      </c>
      <c r="K1040" s="89">
        <v>1</v>
      </c>
      <c r="L1040" s="87">
        <v>44994</v>
      </c>
      <c r="M1040" s="87">
        <v>44998</v>
      </c>
      <c r="N1040" s="87">
        <v>45107</v>
      </c>
      <c r="O1040" s="108" t="s">
        <v>12</v>
      </c>
      <c r="P1040" s="11"/>
    </row>
    <row r="1041" spans="1:16" ht="105" hidden="1" customHeight="1" x14ac:dyDescent="0.2">
      <c r="A1041" s="87">
        <v>44998</v>
      </c>
      <c r="B1041" s="87">
        <v>45000</v>
      </c>
      <c r="C1041" s="167">
        <v>4400</v>
      </c>
      <c r="D1041" s="85" t="s">
        <v>329</v>
      </c>
      <c r="E1041" s="28" t="str">
        <f>IFERROR(VLOOKUP($D1041,'2. Provider Details'!$A:$H,2,FALSE),"Select Supplier")</f>
        <v>AU-SUMS
Midlands Psychology
92 Cambridge Street
Stafford
ST16 3PG</v>
      </c>
      <c r="F1041" s="31">
        <f>IFERROR(VLOOKUP($D1041,'2. Provider Details'!$A:$H,6,FALSE),"Select Supplier")</f>
        <v>0</v>
      </c>
      <c r="G1041" s="27" t="s">
        <v>4</v>
      </c>
      <c r="H1041" s="31"/>
      <c r="I1041" s="31"/>
      <c r="J1041" s="31">
        <f>IFERROR(VLOOKUP($D1041,'2. Provider Details'!$A:$H,7,FALSE),"Select Supplier")</f>
        <v>0</v>
      </c>
      <c r="K1041" s="89">
        <v>1</v>
      </c>
      <c r="L1041" s="87">
        <v>45000</v>
      </c>
      <c r="M1041" s="87">
        <v>45033</v>
      </c>
      <c r="N1041" s="87">
        <v>45107</v>
      </c>
      <c r="O1041" s="108" t="s">
        <v>12</v>
      </c>
      <c r="P1041" s="11"/>
    </row>
    <row r="1042" spans="1:16" ht="15" hidden="1" customHeight="1" x14ac:dyDescent="0.2">
      <c r="A1042" s="171"/>
      <c r="B1042" s="171"/>
      <c r="C1042" s="175"/>
      <c r="D1042" s="172"/>
      <c r="E1042" s="176" t="str">
        <f>IFERROR(VLOOKUP($D1042,'2. Provider Details'!$A:$H,2,FALSE),"Select Supplier")</f>
        <v>Select Supplier</v>
      </c>
      <c r="F1042" s="177" t="str">
        <f>IFERROR(VLOOKUP($D1042,'2. Provider Details'!$A:$H,6,FALSE),"Select Supplier")</f>
        <v>Select Supplier</v>
      </c>
      <c r="G1042" s="178"/>
      <c r="H1042" s="177"/>
      <c r="I1042" s="177"/>
      <c r="J1042" s="177" t="str">
        <f>IFERROR(VLOOKUP($D1042,'2. Provider Details'!$A:$H,7,FALSE),"Select Supplier")</f>
        <v>Select Supplier</v>
      </c>
      <c r="K1042" s="173"/>
      <c r="L1042" s="171"/>
      <c r="M1042" s="171"/>
      <c r="N1042" s="171"/>
      <c r="O1042" s="170"/>
      <c r="P1042" s="11"/>
    </row>
    <row r="1043" spans="1:16" ht="15" hidden="1" customHeight="1" x14ac:dyDescent="0.2">
      <c r="A1043" s="171"/>
      <c r="B1043" s="171"/>
      <c r="C1043" s="175"/>
      <c r="D1043" s="172"/>
      <c r="E1043" s="176" t="str">
        <f>IFERROR(VLOOKUP($D1043,'2. Provider Details'!$A:$H,2,FALSE),"Select Supplier")</f>
        <v>Select Supplier</v>
      </c>
      <c r="F1043" s="177" t="str">
        <f>IFERROR(VLOOKUP($D1043,'2. Provider Details'!$A:$H,6,FALSE),"Select Supplier")</f>
        <v>Select Supplier</v>
      </c>
      <c r="G1043" s="178"/>
      <c r="H1043" s="177"/>
      <c r="I1043" s="177"/>
      <c r="J1043" s="177" t="str">
        <f>IFERROR(VLOOKUP($D1043,'2. Provider Details'!$A:$H,7,FALSE),"Select Supplier")</f>
        <v>Select Supplier</v>
      </c>
      <c r="K1043" s="173"/>
      <c r="L1043" s="171"/>
      <c r="M1043" s="171"/>
      <c r="N1043" s="171"/>
      <c r="O1043" s="170"/>
      <c r="P1043" s="11"/>
    </row>
    <row r="1044" spans="1:16" ht="15" hidden="1" customHeight="1" x14ac:dyDescent="0.2">
      <c r="A1044" s="171"/>
      <c r="B1044" s="171"/>
      <c r="C1044" s="175"/>
      <c r="D1044" s="172"/>
      <c r="E1044" s="176" t="str">
        <f>IFERROR(VLOOKUP($D1044,'2. Provider Details'!$A:$H,2,FALSE),"Select Supplier")</f>
        <v>Select Supplier</v>
      </c>
      <c r="F1044" s="177" t="str">
        <f>IFERROR(VLOOKUP($D1044,'2. Provider Details'!$A:$H,6,FALSE),"Select Supplier")</f>
        <v>Select Supplier</v>
      </c>
      <c r="G1044" s="178"/>
      <c r="H1044" s="177"/>
      <c r="I1044" s="177"/>
      <c r="J1044" s="177" t="str">
        <f>IFERROR(VLOOKUP($D1044,'2. Provider Details'!$A:$H,7,FALSE),"Select Supplier")</f>
        <v>Select Supplier</v>
      </c>
      <c r="K1044" s="173"/>
      <c r="L1044" s="171"/>
      <c r="M1044" s="171"/>
      <c r="N1044" s="171"/>
      <c r="O1044" s="170"/>
      <c r="P1044" s="11"/>
    </row>
    <row r="1045" spans="1:16" ht="90" hidden="1" customHeight="1" x14ac:dyDescent="0.2">
      <c r="A1045" s="87">
        <v>44987</v>
      </c>
      <c r="B1045" s="87">
        <v>44987</v>
      </c>
      <c r="C1045" s="167">
        <v>2600</v>
      </c>
      <c r="D1045" s="85" t="s">
        <v>90</v>
      </c>
      <c r="E1045" s="28" t="str">
        <f>IFERROR(VLOOKUP($D1045,'2. Provider Details'!$A:$H,2,FALSE),"Select Supplier")</f>
        <v>Dean Row Court  
Summerfields Village Centre 
Dean Row Road  
Wilmslow 
SK9 2TB</v>
      </c>
      <c r="F1045" s="31">
        <f>IFERROR(VLOOKUP($D1045,'2. Provider Details'!$A:$H,6,FALSE),"Select Supplier")</f>
        <v>235030744</v>
      </c>
      <c r="G1045" s="27" t="s">
        <v>44</v>
      </c>
      <c r="H1045" s="31"/>
      <c r="I1045" s="31"/>
      <c r="J1045" s="31" t="str">
        <f>IFERROR(VLOOKUP($D1045,'2. Provider Details'!$A:$H,7,FALSE),"Select Supplier")</f>
        <v>Yes</v>
      </c>
      <c r="K1045" s="89" t="s">
        <v>44</v>
      </c>
      <c r="L1045" s="87">
        <v>44988</v>
      </c>
      <c r="M1045" s="87">
        <v>44991</v>
      </c>
      <c r="N1045" s="87">
        <v>45072</v>
      </c>
      <c r="O1045" s="108" t="s">
        <v>12</v>
      </c>
      <c r="P1045" s="11"/>
    </row>
    <row r="1046" spans="1:16" ht="45" hidden="1" customHeight="1" x14ac:dyDescent="0.2">
      <c r="A1046" s="87">
        <v>45015</v>
      </c>
      <c r="B1046" s="87">
        <v>45015</v>
      </c>
      <c r="C1046" s="167">
        <v>4762.8</v>
      </c>
      <c r="D1046" s="85" t="s">
        <v>413</v>
      </c>
      <c r="E1046" s="28" t="str">
        <f>IFERROR(VLOOKUP($D1046,'2. Provider Details'!$A:$H,2,FALSE),"Select Supplier")</f>
        <v>110 Wigmore St
London
W1U 3RW</v>
      </c>
      <c r="F1046" s="31">
        <f>IFERROR(VLOOKUP($D1046,'2. Provider Details'!$A:$H,6,FALSE),"Select Supplier")</f>
        <v>0</v>
      </c>
      <c r="G1046" s="27" t="s">
        <v>5</v>
      </c>
      <c r="H1046" s="31"/>
      <c r="I1046" s="31"/>
      <c r="J1046" s="31" t="str">
        <f>IFERROR(VLOOKUP($D1046,'2. Provider Details'!$A:$H,7,FALSE),"Select Supplier")</f>
        <v>Yes</v>
      </c>
      <c r="K1046" s="89">
        <v>1</v>
      </c>
      <c r="L1046" s="87">
        <v>45016</v>
      </c>
      <c r="M1046" s="87">
        <v>45033</v>
      </c>
      <c r="N1046" s="87">
        <v>45132</v>
      </c>
      <c r="O1046" s="108" t="s">
        <v>184</v>
      </c>
      <c r="P1046" s="11"/>
    </row>
    <row r="1047" spans="1:16" ht="15" hidden="1" customHeight="1" x14ac:dyDescent="0.2">
      <c r="A1047" s="171"/>
      <c r="B1047" s="171"/>
      <c r="C1047" s="175"/>
      <c r="D1047" s="172"/>
      <c r="E1047" s="176" t="str">
        <f>IFERROR(VLOOKUP($D1047,'2. Provider Details'!$A:$H,2,FALSE),"Select Supplier")</f>
        <v>Select Supplier</v>
      </c>
      <c r="F1047" s="177" t="str">
        <f>IFERROR(VLOOKUP($D1047,'2. Provider Details'!$A:$H,6,FALSE),"Select Supplier")</f>
        <v>Select Supplier</v>
      </c>
      <c r="G1047" s="178"/>
      <c r="H1047" s="177"/>
      <c r="I1047" s="177"/>
      <c r="J1047" s="177" t="str">
        <f>IFERROR(VLOOKUP($D1047,'2. Provider Details'!$A:$H,7,FALSE),"Select Supplier")</f>
        <v>Select Supplier</v>
      </c>
      <c r="K1047" s="173"/>
      <c r="L1047" s="171"/>
      <c r="M1047" s="171"/>
      <c r="N1047" s="171"/>
      <c r="O1047" s="170"/>
      <c r="P1047" s="11"/>
    </row>
    <row r="1048" spans="1:16" ht="15" hidden="1" customHeight="1" x14ac:dyDescent="0.2">
      <c r="A1048" s="171"/>
      <c r="B1048" s="171"/>
      <c r="C1048" s="175"/>
      <c r="D1048" s="172"/>
      <c r="E1048" s="176" t="str">
        <f>IFERROR(VLOOKUP($D1048,'2. Provider Details'!$A:$H,2,FALSE),"Select Supplier")</f>
        <v>Select Supplier</v>
      </c>
      <c r="F1048" s="177" t="str">
        <f>IFERROR(VLOOKUP($D1048,'2. Provider Details'!$A:$H,6,FALSE),"Select Supplier")</f>
        <v>Select Supplier</v>
      </c>
      <c r="G1048" s="178"/>
      <c r="H1048" s="177"/>
      <c r="I1048" s="177"/>
      <c r="J1048" s="177" t="str">
        <f>IFERROR(VLOOKUP($D1048,'2. Provider Details'!$A:$H,7,FALSE),"Select Supplier")</f>
        <v>Select Supplier</v>
      </c>
      <c r="K1048" s="173"/>
      <c r="L1048" s="171"/>
      <c r="M1048" s="171"/>
      <c r="N1048" s="171"/>
      <c r="O1048" s="170"/>
      <c r="P1048" s="11"/>
    </row>
    <row r="1049" spans="1:16" ht="15" hidden="1" customHeight="1" x14ac:dyDescent="0.2">
      <c r="A1049" s="171"/>
      <c r="B1049" s="171"/>
      <c r="C1049" s="175"/>
      <c r="D1049" s="172"/>
      <c r="E1049" s="176" t="str">
        <f>IFERROR(VLOOKUP($D1049,'2. Provider Details'!$A:$H,2,FALSE),"Select Supplier")</f>
        <v>Select Supplier</v>
      </c>
      <c r="F1049" s="177" t="str">
        <f>IFERROR(VLOOKUP($D1049,'2. Provider Details'!$A:$H,6,FALSE),"Select Supplier")</f>
        <v>Select Supplier</v>
      </c>
      <c r="G1049" s="178"/>
      <c r="H1049" s="177"/>
      <c r="I1049" s="177"/>
      <c r="J1049" s="177" t="str">
        <f>IFERROR(VLOOKUP($D1049,'2. Provider Details'!$A:$H,7,FALSE),"Select Supplier")</f>
        <v>Select Supplier</v>
      </c>
      <c r="K1049" s="173"/>
      <c r="L1049" s="171"/>
      <c r="M1049" s="171"/>
      <c r="N1049" s="171"/>
      <c r="O1049" s="170"/>
      <c r="P1049" s="11"/>
    </row>
    <row r="1050" spans="1:16" ht="15" hidden="1" customHeight="1" x14ac:dyDescent="0.2">
      <c r="A1050" s="171"/>
      <c r="B1050" s="171"/>
      <c r="C1050" s="175"/>
      <c r="D1050" s="172"/>
      <c r="E1050" s="176" t="str">
        <f>IFERROR(VLOOKUP($D1050,'2. Provider Details'!$A:$H,2,FALSE),"Select Supplier")</f>
        <v>Select Supplier</v>
      </c>
      <c r="F1050" s="177" t="str">
        <f>IFERROR(VLOOKUP($D1050,'2. Provider Details'!$A:$H,6,FALSE),"Select Supplier")</f>
        <v>Select Supplier</v>
      </c>
      <c r="G1050" s="178"/>
      <c r="H1050" s="177"/>
      <c r="I1050" s="177"/>
      <c r="J1050" s="177" t="str">
        <f>IFERROR(VLOOKUP($D1050,'2. Provider Details'!$A:$H,7,FALSE),"Select Supplier")</f>
        <v>Select Supplier</v>
      </c>
      <c r="K1050" s="173"/>
      <c r="L1050" s="171"/>
      <c r="M1050" s="171"/>
      <c r="N1050" s="171"/>
      <c r="O1050" s="170"/>
      <c r="P1050" s="11"/>
    </row>
    <row r="1051" spans="1:16" ht="60" hidden="1" customHeight="1" x14ac:dyDescent="0.2">
      <c r="A1051" s="87">
        <v>44993</v>
      </c>
      <c r="B1051" s="87">
        <v>44998</v>
      </c>
      <c r="C1051" s="167">
        <v>4680</v>
      </c>
      <c r="D1051" s="85" t="s">
        <v>369</v>
      </c>
      <c r="E1051" s="28" t="str">
        <f>IFERROR(VLOOKUP($D1051,'2. Provider Details'!$A:$H,2,FALSE),"Select Supplier")</f>
        <v>204c High Street 
Ongar
Essex
C5 9JJ</v>
      </c>
      <c r="F1051" s="31">
        <f>IFERROR(VLOOKUP($D1051,'2. Provider Details'!$A:$H,6,FALSE),"Select Supplier")</f>
        <v>0</v>
      </c>
      <c r="G1051" s="27" t="s">
        <v>44</v>
      </c>
      <c r="H1051" s="31"/>
      <c r="I1051" s="31"/>
      <c r="J1051" s="31">
        <f>IFERROR(VLOOKUP($D1051,'2. Provider Details'!$A:$H,7,FALSE),"Select Supplier")</f>
        <v>0</v>
      </c>
      <c r="K1051" s="89" t="s">
        <v>44</v>
      </c>
      <c r="L1051" s="87">
        <v>44998</v>
      </c>
      <c r="M1051" s="87">
        <v>44998</v>
      </c>
      <c r="N1051" s="87">
        <v>45107</v>
      </c>
      <c r="O1051" s="108" t="s">
        <v>12</v>
      </c>
      <c r="P1051" s="11"/>
    </row>
    <row r="1052" spans="1:16" ht="60" hidden="1" customHeight="1" x14ac:dyDescent="0.2">
      <c r="A1052" s="87">
        <v>44993</v>
      </c>
      <c r="B1052" s="87">
        <v>44994</v>
      </c>
      <c r="C1052" s="167">
        <v>4500</v>
      </c>
      <c r="D1052" s="85" t="s">
        <v>299</v>
      </c>
      <c r="E1052" s="28" t="str">
        <f>IFERROR(VLOOKUP($D1052,'2. Provider Details'!$A:$H,2,FALSE),"Select Supplier")</f>
        <v>5 St Paul's Square
Burton on Trent
Staffordshire
DE14 2EF</v>
      </c>
      <c r="F1052" s="31" t="str">
        <f>IFERROR(VLOOKUP($D1052,'2. Provider Details'!$A:$H,6,FALSE),"Select Supplier")</f>
        <v>N/A</v>
      </c>
      <c r="G1052" s="27" t="s">
        <v>44</v>
      </c>
      <c r="H1052" s="31"/>
      <c r="I1052" s="31"/>
      <c r="J1052" s="31" t="str">
        <f>IFERROR(VLOOKUP($D1052,'2. Provider Details'!$A:$H,7,FALSE),"Select Supplier")</f>
        <v>Yes</v>
      </c>
      <c r="K1052" s="89" t="s">
        <v>44</v>
      </c>
      <c r="L1052" s="87">
        <v>44994</v>
      </c>
      <c r="M1052" s="87">
        <v>44998</v>
      </c>
      <c r="N1052" s="87">
        <v>45132</v>
      </c>
      <c r="O1052" s="108" t="s">
        <v>12</v>
      </c>
      <c r="P1052" s="11"/>
    </row>
    <row r="1053" spans="1:16" ht="15" hidden="1" customHeight="1" x14ac:dyDescent="0.2">
      <c r="A1053" s="171"/>
      <c r="B1053" s="171"/>
      <c r="C1053" s="175"/>
      <c r="D1053" s="172"/>
      <c r="E1053" s="176" t="str">
        <f>IFERROR(VLOOKUP($D1053,'2. Provider Details'!$A:$H,2,FALSE),"Select Supplier")</f>
        <v>Select Supplier</v>
      </c>
      <c r="F1053" s="177" t="str">
        <f>IFERROR(VLOOKUP($D1053,'2. Provider Details'!$A:$H,6,FALSE),"Select Supplier")</f>
        <v>Select Supplier</v>
      </c>
      <c r="G1053" s="178"/>
      <c r="H1053" s="177"/>
      <c r="I1053" s="177"/>
      <c r="J1053" s="177" t="str">
        <f>IFERROR(VLOOKUP($D1053,'2. Provider Details'!$A:$H,7,FALSE),"Select Supplier")</f>
        <v>Select Supplier</v>
      </c>
      <c r="K1053" s="173"/>
      <c r="L1053" s="171"/>
      <c r="M1053" s="171"/>
      <c r="N1053" s="171"/>
      <c r="O1053" s="170"/>
      <c r="P1053" s="11"/>
    </row>
    <row r="1054" spans="1:16" ht="60" hidden="1" customHeight="1" x14ac:dyDescent="0.2">
      <c r="A1054" s="87">
        <v>45013</v>
      </c>
      <c r="B1054" s="87">
        <v>45014</v>
      </c>
      <c r="C1054" s="167">
        <v>1440</v>
      </c>
      <c r="D1054" s="85" t="s">
        <v>161</v>
      </c>
      <c r="E1054" s="28" t="str">
        <f>IFERROR(VLOOKUP($D1054,'2. Provider Details'!$A:$H,2,FALSE),"Select Supplier")</f>
        <v>2a Casewell Road
Kingswinford
West Midlands
DY6 9HA</v>
      </c>
      <c r="F1054" s="31" t="str">
        <f>IFERROR(VLOOKUP($D1054,'2. Provider Details'!$A:$H,6,FALSE),"Select Supplier")</f>
        <v>N/A</v>
      </c>
      <c r="G1054" s="27" t="s">
        <v>322</v>
      </c>
      <c r="H1054" s="31"/>
      <c r="I1054" s="31"/>
      <c r="J1054" s="31" t="str">
        <f>IFERROR(VLOOKUP($D1054,'2. Provider Details'!$A:$H,7,FALSE),"Select Supplier")</f>
        <v>Yes</v>
      </c>
      <c r="K1054" s="89">
        <v>1</v>
      </c>
      <c r="L1054" s="87">
        <v>45014</v>
      </c>
      <c r="M1054" s="87">
        <v>45033</v>
      </c>
      <c r="N1054" s="87">
        <v>45072</v>
      </c>
      <c r="O1054" s="221" t="s">
        <v>381</v>
      </c>
      <c r="P1054" s="11"/>
    </row>
    <row r="1055" spans="1:16" ht="30" hidden="1" customHeight="1" x14ac:dyDescent="0.2">
      <c r="A1055" s="87">
        <v>45000</v>
      </c>
      <c r="B1055" s="87">
        <v>45000</v>
      </c>
      <c r="C1055" s="167">
        <v>2376</v>
      </c>
      <c r="D1055" s="85" t="s">
        <v>363</v>
      </c>
      <c r="E1055" s="28" t="str">
        <f>IFERROR(VLOOKUP($D1055,'2. Provider Details'!$A:$H,2,FALSE),"Select Supplier")</f>
        <v>Select Supplier</v>
      </c>
      <c r="F1055" s="31" t="str">
        <f>IFERROR(VLOOKUP($D1055,'2. Provider Details'!$A:$H,6,FALSE),"Select Supplier")</f>
        <v>Select Supplier</v>
      </c>
      <c r="G1055" s="27" t="s">
        <v>378</v>
      </c>
      <c r="H1055" s="31"/>
      <c r="I1055" s="31"/>
      <c r="J1055" s="31" t="str">
        <f>IFERROR(VLOOKUP($D1055,'2. Provider Details'!$A:$H,7,FALSE),"Select Supplier")</f>
        <v>Select Supplier</v>
      </c>
      <c r="K1055" s="89">
        <v>3</v>
      </c>
      <c r="L1055" s="87">
        <v>45000</v>
      </c>
      <c r="M1055" s="87">
        <v>45005</v>
      </c>
      <c r="N1055" s="87">
        <v>45107</v>
      </c>
      <c r="O1055" s="108" t="s">
        <v>12</v>
      </c>
      <c r="P1055" s="11"/>
    </row>
    <row r="1056" spans="1:16" ht="15" hidden="1" customHeight="1" x14ac:dyDescent="0.2">
      <c r="A1056" s="171"/>
      <c r="B1056" s="171"/>
      <c r="C1056" s="175"/>
      <c r="D1056" s="172"/>
      <c r="E1056" s="176" t="str">
        <f>IFERROR(VLOOKUP($D1056,'2. Provider Details'!$A:$H,2,FALSE),"Select Supplier")</f>
        <v>Select Supplier</v>
      </c>
      <c r="F1056" s="177" t="str">
        <f>IFERROR(VLOOKUP($D1056,'2. Provider Details'!$A:$H,6,FALSE),"Select Supplier")</f>
        <v>Select Supplier</v>
      </c>
      <c r="G1056" s="178"/>
      <c r="H1056" s="177"/>
      <c r="I1056" s="177"/>
      <c r="J1056" s="177" t="str">
        <f>IFERROR(VLOOKUP($D1056,'2. Provider Details'!$A:$H,7,FALSE),"Select Supplier")</f>
        <v>Select Supplier</v>
      </c>
      <c r="K1056" s="173"/>
      <c r="L1056" s="171"/>
      <c r="M1056" s="171"/>
      <c r="N1056" s="171"/>
      <c r="O1056" s="170"/>
      <c r="P1056" s="11"/>
    </row>
    <row r="1057" spans="1:16" ht="15" hidden="1" customHeight="1" x14ac:dyDescent="0.2">
      <c r="A1057" s="171"/>
      <c r="B1057" s="171"/>
      <c r="C1057" s="175"/>
      <c r="D1057" s="172"/>
      <c r="E1057" s="176" t="str">
        <f>IFERROR(VLOOKUP($D1057,'2. Provider Details'!$A:$H,2,FALSE),"Select Supplier")</f>
        <v>Select Supplier</v>
      </c>
      <c r="F1057" s="177" t="str">
        <f>IFERROR(VLOOKUP($D1057,'2. Provider Details'!$A:$H,6,FALSE),"Select Supplier")</f>
        <v>Select Supplier</v>
      </c>
      <c r="G1057" s="178"/>
      <c r="H1057" s="177"/>
      <c r="I1057" s="177"/>
      <c r="J1057" s="177" t="str">
        <f>IFERROR(VLOOKUP($D1057,'2. Provider Details'!$A:$H,7,FALSE),"Select Supplier")</f>
        <v>Select Supplier</v>
      </c>
      <c r="K1057" s="173"/>
      <c r="L1057" s="171"/>
      <c r="M1057" s="171"/>
      <c r="N1057" s="171"/>
      <c r="O1057" s="170"/>
      <c r="P1057" s="11"/>
    </row>
    <row r="1058" spans="1:16" ht="60" hidden="1" customHeight="1" x14ac:dyDescent="0.2">
      <c r="A1058" s="87">
        <v>45006</v>
      </c>
      <c r="B1058" s="87">
        <v>45007</v>
      </c>
      <c r="C1058" s="167">
        <v>4510</v>
      </c>
      <c r="D1058" s="85" t="s">
        <v>212</v>
      </c>
      <c r="E1058" s="28" t="str">
        <f>IFERROR(VLOOKUP($D1058,'2. Provider Details'!$A:$H,2,FALSE),"Select Supplier")</f>
        <v>Carlton House
19 West Street
Epsom
KT18 7RG</v>
      </c>
      <c r="F1058" s="31">
        <f>IFERROR(VLOOKUP($D1058,'2. Provider Details'!$A:$H,6,FALSE),"Select Supplier")</f>
        <v>0</v>
      </c>
      <c r="G1058" s="27" t="s">
        <v>5</v>
      </c>
      <c r="H1058" s="31"/>
      <c r="I1058" s="31"/>
      <c r="J1058" s="31" t="str">
        <f>IFERROR(VLOOKUP($D1058,'2. Provider Details'!$A:$H,7,FALSE),"Select Supplier")</f>
        <v>Yes</v>
      </c>
      <c r="K1058" s="89">
        <v>2</v>
      </c>
      <c r="L1058" s="87">
        <v>45008</v>
      </c>
      <c r="M1058" s="87">
        <v>45012</v>
      </c>
      <c r="N1058" s="87">
        <v>45132</v>
      </c>
      <c r="O1058" s="108" t="s">
        <v>184</v>
      </c>
      <c r="P1058" s="11"/>
    </row>
    <row r="1059" spans="1:16" ht="60" hidden="1" customHeight="1" x14ac:dyDescent="0.2">
      <c r="A1059" s="87">
        <v>44994</v>
      </c>
      <c r="B1059" s="87">
        <v>44995</v>
      </c>
      <c r="C1059" s="167">
        <v>5390</v>
      </c>
      <c r="D1059" s="85" t="s">
        <v>80</v>
      </c>
      <c r="E1059" s="28" t="str">
        <f>IFERROR(VLOOKUP($D1059,'2. Provider Details'!$A:$H,2,FALSE),"Select Supplier")</f>
        <v>11 Ferndell Close 
Cannock 
Staffs 
WS11 1HR</v>
      </c>
      <c r="F1059" s="31" t="str">
        <f>IFERROR(VLOOKUP($D1059,'2. Provider Details'!$A:$H,6,FALSE),"Select Supplier")</f>
        <v>N/A</v>
      </c>
      <c r="G1059" s="27" t="s">
        <v>44</v>
      </c>
      <c r="H1059" s="31"/>
      <c r="I1059" s="31"/>
      <c r="J1059" s="31" t="str">
        <f>IFERROR(VLOOKUP($D1059,'2. Provider Details'!$A:$H,7,FALSE),"Select Supplier")</f>
        <v>Yes</v>
      </c>
      <c r="K1059" s="89" t="s">
        <v>44</v>
      </c>
      <c r="L1059" s="87">
        <v>44998</v>
      </c>
      <c r="M1059" s="87">
        <v>44998</v>
      </c>
      <c r="N1059" s="87">
        <v>45132</v>
      </c>
      <c r="O1059" s="108" t="s">
        <v>184</v>
      </c>
      <c r="P1059" s="11"/>
    </row>
    <row r="1060" spans="1:16" ht="15" hidden="1" customHeight="1" x14ac:dyDescent="0.2">
      <c r="A1060" s="171"/>
      <c r="B1060" s="171"/>
      <c r="C1060" s="175"/>
      <c r="D1060" s="172"/>
      <c r="E1060" s="176" t="str">
        <f>IFERROR(VLOOKUP($D1060,'2. Provider Details'!$A:$H,2,FALSE),"Select Supplier")</f>
        <v>Select Supplier</v>
      </c>
      <c r="F1060" s="177" t="str">
        <f>IFERROR(VLOOKUP($D1060,'2. Provider Details'!$A:$H,6,FALSE),"Select Supplier")</f>
        <v>Select Supplier</v>
      </c>
      <c r="G1060" s="178"/>
      <c r="H1060" s="177"/>
      <c r="I1060" s="177"/>
      <c r="J1060" s="177" t="str">
        <f>IFERROR(VLOOKUP($D1060,'2. Provider Details'!$A:$H,7,FALSE),"Select Supplier")</f>
        <v>Select Supplier</v>
      </c>
      <c r="K1060" s="173"/>
      <c r="L1060" s="171"/>
      <c r="M1060" s="171"/>
      <c r="N1060" s="171"/>
      <c r="O1060" s="170"/>
      <c r="P1060" s="11"/>
    </row>
    <row r="1061" spans="1:16" ht="90" hidden="1" customHeight="1" x14ac:dyDescent="0.2">
      <c r="A1061" s="87">
        <v>45006</v>
      </c>
      <c r="B1061" s="87">
        <v>45012</v>
      </c>
      <c r="C1061" s="167">
        <v>2600</v>
      </c>
      <c r="D1061" s="85" t="s">
        <v>90</v>
      </c>
      <c r="E1061" s="28" t="str">
        <f>IFERROR(VLOOKUP($D1061,'2. Provider Details'!$A:$H,2,FALSE),"Select Supplier")</f>
        <v>Dean Row Court  
Summerfields Village Centre 
Dean Row Road  
Wilmslow 
SK9 2TB</v>
      </c>
      <c r="F1061" s="31">
        <f>IFERROR(VLOOKUP($D1061,'2. Provider Details'!$A:$H,6,FALSE),"Select Supplier")</f>
        <v>235030744</v>
      </c>
      <c r="G1061" s="27" t="s">
        <v>5</v>
      </c>
      <c r="H1061" s="31"/>
      <c r="I1061" s="31"/>
      <c r="J1061" s="31" t="str">
        <f>IFERROR(VLOOKUP($D1061,'2. Provider Details'!$A:$H,7,FALSE),"Select Supplier")</f>
        <v>Yes</v>
      </c>
      <c r="K1061" s="89">
        <v>1</v>
      </c>
      <c r="L1061" s="87">
        <v>45013</v>
      </c>
      <c r="M1061" s="87">
        <v>45033</v>
      </c>
      <c r="N1061" s="87">
        <v>45107</v>
      </c>
      <c r="O1061" s="108" t="s">
        <v>12</v>
      </c>
      <c r="P1061" s="11"/>
    </row>
    <row r="1062" spans="1:16" ht="60" hidden="1" customHeight="1" x14ac:dyDescent="0.2">
      <c r="A1062" s="87">
        <v>45012</v>
      </c>
      <c r="B1062" s="87">
        <v>45012</v>
      </c>
      <c r="C1062" s="167">
        <v>3080</v>
      </c>
      <c r="D1062" s="85" t="s">
        <v>80</v>
      </c>
      <c r="E1062" s="28" t="str">
        <f>IFERROR(VLOOKUP($D1062,'2. Provider Details'!$A:$H,2,FALSE),"Select Supplier")</f>
        <v>11 Ferndell Close 
Cannock 
Staffs 
WS11 1HR</v>
      </c>
      <c r="F1062" s="31" t="str">
        <f>IFERROR(VLOOKUP($D1062,'2. Provider Details'!$A:$H,6,FALSE),"Select Supplier")</f>
        <v>N/A</v>
      </c>
      <c r="G1062" s="27" t="s">
        <v>5</v>
      </c>
      <c r="H1062" s="31"/>
      <c r="I1062" s="31"/>
      <c r="J1062" s="31" t="str">
        <f>IFERROR(VLOOKUP($D1062,'2. Provider Details'!$A:$H,7,FALSE),"Select Supplier")</f>
        <v>Yes</v>
      </c>
      <c r="K1062" s="89">
        <v>3</v>
      </c>
      <c r="L1062" s="87">
        <v>45012</v>
      </c>
      <c r="M1062" s="87">
        <v>45033</v>
      </c>
      <c r="N1062" s="87">
        <v>45132</v>
      </c>
      <c r="O1062" s="108" t="s">
        <v>184</v>
      </c>
      <c r="P1062" s="11"/>
    </row>
    <row r="1063" spans="1:16" ht="45" hidden="1" customHeight="1" x14ac:dyDescent="0.2">
      <c r="A1063" s="87">
        <v>44999</v>
      </c>
      <c r="B1063" s="87">
        <v>44999</v>
      </c>
      <c r="C1063" s="167">
        <v>3850</v>
      </c>
      <c r="D1063" s="85" t="s">
        <v>175</v>
      </c>
      <c r="E1063" s="28" t="str">
        <f>IFERROR(VLOOKUP($D1063,'2. Provider Details'!$A:$H,2,FALSE),"Select Supplier")</f>
        <v>Orchard Street
Tamworth
B79 7RH</v>
      </c>
      <c r="F1063" s="31">
        <v>20028794</v>
      </c>
      <c r="G1063" s="27" t="s">
        <v>44</v>
      </c>
      <c r="H1063" s="31"/>
      <c r="I1063" s="31"/>
      <c r="J1063" s="31" t="str">
        <f>IFERROR(VLOOKUP($D1063,'2. Provider Details'!$A:$H,7,FALSE),"Select Supplier")</f>
        <v>Yes</v>
      </c>
      <c r="K1063" s="89" t="s">
        <v>44</v>
      </c>
      <c r="L1063" s="87">
        <v>44999</v>
      </c>
      <c r="M1063" s="87">
        <v>44942</v>
      </c>
      <c r="N1063" s="87">
        <v>45132</v>
      </c>
      <c r="O1063" s="108" t="s">
        <v>12</v>
      </c>
      <c r="P1063" s="11"/>
    </row>
    <row r="1064" spans="1:16" ht="45" hidden="1" customHeight="1" x14ac:dyDescent="0.2">
      <c r="A1064" s="87">
        <v>44999</v>
      </c>
      <c r="B1064" s="87">
        <v>44999</v>
      </c>
      <c r="C1064" s="167">
        <v>2205</v>
      </c>
      <c r="D1064" s="85" t="s">
        <v>175</v>
      </c>
      <c r="E1064" s="28" t="str">
        <f>IFERROR(VLOOKUP($D1064,'2. Provider Details'!$A:$H,2,FALSE),"Select Supplier")</f>
        <v>Orchard Street
Tamworth
B79 7RH</v>
      </c>
      <c r="F1064" s="31">
        <v>20028794</v>
      </c>
      <c r="G1064" s="27" t="s">
        <v>44</v>
      </c>
      <c r="H1064" s="31"/>
      <c r="I1064" s="31"/>
      <c r="J1064" s="31" t="str">
        <f>IFERROR(VLOOKUP($D1064,'2. Provider Details'!$A:$H,7,FALSE),"Select Supplier")</f>
        <v>Yes</v>
      </c>
      <c r="K1064" s="89" t="s">
        <v>44</v>
      </c>
      <c r="L1064" s="87">
        <v>44999</v>
      </c>
      <c r="M1064" s="87">
        <v>44963</v>
      </c>
      <c r="N1064" s="87">
        <v>45072</v>
      </c>
      <c r="O1064" s="108" t="s">
        <v>12</v>
      </c>
      <c r="P1064" s="11"/>
    </row>
    <row r="1065" spans="1:16" ht="60" hidden="1" customHeight="1" x14ac:dyDescent="0.2">
      <c r="A1065" s="87">
        <v>44999</v>
      </c>
      <c r="B1065" s="87">
        <v>45000</v>
      </c>
      <c r="C1065" s="167">
        <v>6600</v>
      </c>
      <c r="D1065" s="85" t="s">
        <v>369</v>
      </c>
      <c r="E1065" s="28" t="s">
        <v>372</v>
      </c>
      <c r="F1065" s="31">
        <v>20123188</v>
      </c>
      <c r="G1065" s="27" t="s">
        <v>44</v>
      </c>
      <c r="H1065" s="31"/>
      <c r="I1065" s="31"/>
      <c r="J1065" s="31">
        <f>IFERROR(VLOOKUP($D1065,'2. Provider Details'!$A:$H,7,FALSE),"Select Supplier")</f>
        <v>0</v>
      </c>
      <c r="K1065" s="89" t="s">
        <v>44</v>
      </c>
      <c r="L1065" s="87">
        <v>45000</v>
      </c>
      <c r="M1065" s="87">
        <v>45001</v>
      </c>
      <c r="N1065" s="87">
        <v>45107</v>
      </c>
      <c r="O1065" s="108" t="s">
        <v>12</v>
      </c>
      <c r="P1065" s="11"/>
    </row>
    <row r="1066" spans="1:16" ht="60" hidden="1" customHeight="1" x14ac:dyDescent="0.2">
      <c r="A1066" s="87">
        <v>45013</v>
      </c>
      <c r="B1066" s="87">
        <v>45013</v>
      </c>
      <c r="C1066" s="167">
        <v>7800</v>
      </c>
      <c r="D1066" s="85" t="s">
        <v>369</v>
      </c>
      <c r="E1066" s="28" t="s">
        <v>372</v>
      </c>
      <c r="F1066" s="31">
        <v>20123188</v>
      </c>
      <c r="G1066" s="27" t="s">
        <v>322</v>
      </c>
      <c r="H1066" s="31"/>
      <c r="I1066" s="31"/>
      <c r="J1066" s="31">
        <f>IFERROR(VLOOKUP($D1066,'2. Provider Details'!$A:$H,7,FALSE),"Select Supplier")</f>
        <v>0</v>
      </c>
      <c r="K1066" s="89">
        <v>1</v>
      </c>
      <c r="L1066" s="87">
        <v>45013</v>
      </c>
      <c r="M1066" s="87">
        <v>45033</v>
      </c>
      <c r="N1066" s="87">
        <v>45132</v>
      </c>
      <c r="O1066" s="108" t="s">
        <v>12</v>
      </c>
      <c r="P1066" s="11"/>
    </row>
    <row r="1067" spans="1:16" ht="15" hidden="1" customHeight="1" x14ac:dyDescent="0.2">
      <c r="A1067" s="171"/>
      <c r="B1067" s="171"/>
      <c r="C1067" s="175"/>
      <c r="D1067" s="172"/>
      <c r="E1067" s="176" t="str">
        <f>IFERROR(VLOOKUP($D1067,'2. Provider Details'!$A:$H,2,FALSE),"Select Supplier")</f>
        <v>Select Supplier</v>
      </c>
      <c r="F1067" s="177" t="str">
        <f>IFERROR(VLOOKUP($D1067,'2. Provider Details'!$A:$H,6,FALSE),"Select Supplier")</f>
        <v>Select Supplier</v>
      </c>
      <c r="G1067" s="178"/>
      <c r="H1067" s="177"/>
      <c r="I1067" s="177"/>
      <c r="J1067" s="177" t="str">
        <f>IFERROR(VLOOKUP($D1067,'2. Provider Details'!$A:$H,7,FALSE),"Select Supplier")</f>
        <v>Select Supplier</v>
      </c>
      <c r="K1067" s="173"/>
      <c r="L1067" s="171"/>
      <c r="M1067" s="171"/>
      <c r="N1067" s="171"/>
      <c r="O1067" s="170"/>
      <c r="P1067" s="11"/>
    </row>
    <row r="1068" spans="1:16" ht="60" hidden="1" customHeight="1" x14ac:dyDescent="0.2">
      <c r="A1068" s="87">
        <v>45001</v>
      </c>
      <c r="B1068" s="87">
        <v>45002</v>
      </c>
      <c r="C1068" s="167">
        <v>1760</v>
      </c>
      <c r="D1068" s="85" t="s">
        <v>80</v>
      </c>
      <c r="E1068" s="28" t="str">
        <f>IFERROR(VLOOKUP($D1068,'2. Provider Details'!$A:$H,2,FALSE),"Select Supplier")</f>
        <v>11 Ferndell Close 
Cannock 
Staffs 
WS11 1HR</v>
      </c>
      <c r="F1068" s="31" t="str">
        <f>IFERROR(VLOOKUP($D1068,'2. Provider Details'!$A:$H,6,FALSE),"Select Supplier")</f>
        <v>N/A</v>
      </c>
      <c r="G1068" s="27" t="s">
        <v>44</v>
      </c>
      <c r="H1068" s="31"/>
      <c r="I1068" s="31"/>
      <c r="J1068" s="31" t="str">
        <f>IFERROR(VLOOKUP($D1068,'2. Provider Details'!$A:$H,7,FALSE),"Select Supplier")</f>
        <v>Yes</v>
      </c>
      <c r="K1068" s="89" t="s">
        <v>44</v>
      </c>
      <c r="L1068" s="87">
        <v>45002</v>
      </c>
      <c r="M1068" s="87">
        <v>45005</v>
      </c>
      <c r="N1068" s="87">
        <v>45072</v>
      </c>
      <c r="O1068" s="108" t="s">
        <v>12</v>
      </c>
      <c r="P1068" s="11"/>
    </row>
    <row r="1069" spans="1:16" ht="15" hidden="1" customHeight="1" x14ac:dyDescent="0.2">
      <c r="A1069" s="171"/>
      <c r="B1069" s="171"/>
      <c r="C1069" s="175"/>
      <c r="D1069" s="172"/>
      <c r="E1069" s="176" t="str">
        <f>IFERROR(VLOOKUP($D1069,'2. Provider Details'!$A:$H,2,FALSE),"Select Supplier")</f>
        <v>Select Supplier</v>
      </c>
      <c r="F1069" s="177" t="str">
        <f>IFERROR(VLOOKUP($D1069,'2. Provider Details'!$A:$H,6,FALSE),"Select Supplier")</f>
        <v>Select Supplier</v>
      </c>
      <c r="G1069" s="178"/>
      <c r="H1069" s="177"/>
      <c r="I1069" s="177"/>
      <c r="J1069" s="177" t="str">
        <f>IFERROR(VLOOKUP($D1069,'2. Provider Details'!$A:$H,7,FALSE),"Select Supplier")</f>
        <v>Select Supplier</v>
      </c>
      <c r="K1069" s="173"/>
      <c r="L1069" s="171"/>
      <c r="M1069" s="171"/>
      <c r="N1069" s="171"/>
      <c r="O1069" s="108" t="s">
        <v>12</v>
      </c>
      <c r="P1069" s="11"/>
    </row>
    <row r="1070" spans="1:16" ht="15" hidden="1" customHeight="1" x14ac:dyDescent="0.2">
      <c r="A1070" s="171"/>
      <c r="B1070" s="171"/>
      <c r="C1070" s="175"/>
      <c r="D1070" s="172"/>
      <c r="E1070" s="176" t="str">
        <f>IFERROR(VLOOKUP($D1070,'2. Provider Details'!$A:$H,2,FALSE),"Select Supplier")</f>
        <v>Select Supplier</v>
      </c>
      <c r="F1070" s="177" t="str">
        <f>IFERROR(VLOOKUP($D1070,'2. Provider Details'!$A:$H,6,FALSE),"Select Supplier")</f>
        <v>Select Supplier</v>
      </c>
      <c r="G1070" s="178"/>
      <c r="H1070" s="177"/>
      <c r="I1070" s="177"/>
      <c r="J1070" s="177" t="str">
        <f>IFERROR(VLOOKUP($D1070,'2. Provider Details'!$A:$H,7,FALSE),"Select Supplier")</f>
        <v>Select Supplier</v>
      </c>
      <c r="K1070" s="173"/>
      <c r="L1070" s="171"/>
      <c r="M1070" s="171"/>
      <c r="N1070" s="171"/>
      <c r="O1070" s="108" t="s">
        <v>12</v>
      </c>
      <c r="P1070" s="11"/>
    </row>
    <row r="1071" spans="1:16" ht="60" hidden="1" customHeight="1" x14ac:dyDescent="0.2">
      <c r="A1071" s="87">
        <v>45002</v>
      </c>
      <c r="B1071" s="87">
        <v>45005</v>
      </c>
      <c r="C1071" s="167">
        <v>1760</v>
      </c>
      <c r="D1071" s="85" t="s">
        <v>80</v>
      </c>
      <c r="E1071" s="28" t="str">
        <f>IFERROR(VLOOKUP($D1071,'2. Provider Details'!$A:$H,2,FALSE),"Select Supplier")</f>
        <v>11 Ferndell Close 
Cannock 
Staffs 
WS11 1HR</v>
      </c>
      <c r="F1071" s="31" t="str">
        <f>IFERROR(VLOOKUP($D1071,'2. Provider Details'!$A:$H,6,FALSE),"Select Supplier")</f>
        <v>N/A</v>
      </c>
      <c r="G1071" s="27" t="s">
        <v>44</v>
      </c>
      <c r="H1071" s="31"/>
      <c r="I1071" s="31"/>
      <c r="J1071" s="31" t="str">
        <f>IFERROR(VLOOKUP($D1071,'2. Provider Details'!$A:$H,7,FALSE),"Select Supplier")</f>
        <v>Yes</v>
      </c>
      <c r="K1071" s="89" t="s">
        <v>44</v>
      </c>
      <c r="L1071" s="87">
        <v>45005</v>
      </c>
      <c r="M1071" s="87">
        <v>45005</v>
      </c>
      <c r="N1071" s="87">
        <v>45072</v>
      </c>
      <c r="O1071" s="108" t="s">
        <v>12</v>
      </c>
      <c r="P1071" s="11"/>
    </row>
    <row r="1072" spans="1:16" ht="15" hidden="1" customHeight="1" x14ac:dyDescent="0.2">
      <c r="A1072" s="171"/>
      <c r="B1072" s="171"/>
      <c r="C1072" s="175"/>
      <c r="D1072" s="172"/>
      <c r="E1072" s="176" t="str">
        <f>IFERROR(VLOOKUP($D1072,'2. Provider Details'!$A:$H,2,FALSE),"Select Supplier")</f>
        <v>Select Supplier</v>
      </c>
      <c r="F1072" s="177" t="str">
        <f>IFERROR(VLOOKUP($D1072,'2. Provider Details'!$A:$H,6,FALSE),"Select Supplier")</f>
        <v>Select Supplier</v>
      </c>
      <c r="G1072" s="178"/>
      <c r="H1072" s="177"/>
      <c r="I1072" s="177"/>
      <c r="J1072" s="177" t="str">
        <f>IFERROR(VLOOKUP($D1072,'2. Provider Details'!$A:$H,7,FALSE),"Select Supplier")</f>
        <v>Select Supplier</v>
      </c>
      <c r="K1072" s="173"/>
      <c r="L1072" s="171"/>
      <c r="M1072" s="171"/>
      <c r="N1072" s="171"/>
      <c r="O1072" s="170"/>
      <c r="P1072" s="11"/>
    </row>
    <row r="1073" spans="1:16" ht="60" hidden="1" customHeight="1" x14ac:dyDescent="0.2">
      <c r="A1073" s="87">
        <v>45008</v>
      </c>
      <c r="B1073" s="87">
        <v>45008</v>
      </c>
      <c r="C1073" s="167">
        <v>1920</v>
      </c>
      <c r="D1073" s="85" t="s">
        <v>299</v>
      </c>
      <c r="E1073" s="28" t="str">
        <f>IFERROR(VLOOKUP($D1073,'2. Provider Details'!$A:$H,2,FALSE),"Select Supplier")</f>
        <v>5 St Paul's Square
Burton on Trent
Staffordshire
DE14 2EF</v>
      </c>
      <c r="F1073" s="31" t="str">
        <f>IFERROR(VLOOKUP($D1073,'2. Provider Details'!$A:$H,6,FALSE),"Select Supplier")</f>
        <v>N/A</v>
      </c>
      <c r="G1073" s="27" t="s">
        <v>44</v>
      </c>
      <c r="H1073" s="31"/>
      <c r="I1073" s="31"/>
      <c r="J1073" s="31" t="str">
        <f>IFERROR(VLOOKUP($D1073,'2. Provider Details'!$A:$H,7,FALSE),"Select Supplier")</f>
        <v>Yes</v>
      </c>
      <c r="K1073" s="89" t="s">
        <v>44</v>
      </c>
      <c r="L1073" s="87">
        <v>45009</v>
      </c>
      <c r="M1073" s="87">
        <v>45009</v>
      </c>
      <c r="N1073" s="87">
        <v>45072</v>
      </c>
      <c r="O1073" s="108" t="s">
        <v>12</v>
      </c>
      <c r="P1073" s="11"/>
    </row>
    <row r="1074" spans="1:16" s="210" customFormat="1" ht="15" hidden="1" customHeight="1" x14ac:dyDescent="0.2">
      <c r="A1074" s="171"/>
      <c r="B1074" s="171"/>
      <c r="C1074" s="175"/>
      <c r="D1074" s="172"/>
      <c r="E1074" s="176" t="str">
        <f>IFERROR(VLOOKUP($D1074,'2. Provider Details'!$A:$H,2,FALSE),"Select Supplier")</f>
        <v>Select Supplier</v>
      </c>
      <c r="F1074" s="177" t="str">
        <f>IFERROR(VLOOKUP($D1074,'2. Provider Details'!$A:$H,6,FALSE),"Select Supplier")</f>
        <v>Select Supplier</v>
      </c>
      <c r="G1074" s="178" t="s">
        <v>5</v>
      </c>
      <c r="H1074" s="177"/>
      <c r="I1074" s="177"/>
      <c r="J1074" s="177" t="str">
        <f>IFERROR(VLOOKUP($D1074,'2. Provider Details'!$A:$H,7,FALSE),"Select Supplier")</f>
        <v>Select Supplier</v>
      </c>
      <c r="K1074" s="173">
        <v>0</v>
      </c>
      <c r="L1074" s="171"/>
      <c r="M1074" s="171"/>
      <c r="N1074" s="171"/>
      <c r="O1074" s="170"/>
    </row>
    <row r="1075" spans="1:16" ht="15" hidden="1" customHeight="1" x14ac:dyDescent="0.2">
      <c r="A1075" s="171"/>
      <c r="B1075" s="171"/>
      <c r="C1075" s="175"/>
      <c r="D1075" s="172"/>
      <c r="E1075" s="176" t="str">
        <f>IFERROR(VLOOKUP($D1075,'2. Provider Details'!$A:$H,2,FALSE),"Select Supplier")</f>
        <v>Select Supplier</v>
      </c>
      <c r="F1075" s="177" t="str">
        <f>IFERROR(VLOOKUP($D1075,'2. Provider Details'!$A:$H,6,FALSE),"Select Supplier")</f>
        <v>Select Supplier</v>
      </c>
      <c r="G1075" s="178"/>
      <c r="H1075" s="177"/>
      <c r="I1075" s="177"/>
      <c r="J1075" s="177" t="str">
        <f>IFERROR(VLOOKUP($D1075,'2. Provider Details'!$A:$H,7,FALSE),"Select Supplier")</f>
        <v>Select Supplier</v>
      </c>
      <c r="K1075" s="173"/>
      <c r="L1075" s="171"/>
      <c r="M1075" s="171"/>
      <c r="N1075" s="171"/>
      <c r="O1075" s="170"/>
      <c r="P1075" s="11"/>
    </row>
    <row r="1076" spans="1:16" ht="60" hidden="1" customHeight="1" x14ac:dyDescent="0.2">
      <c r="A1076" s="87">
        <v>45029</v>
      </c>
      <c r="B1076" s="87">
        <v>45030</v>
      </c>
      <c r="C1076" s="167">
        <v>2227.5</v>
      </c>
      <c r="D1076" s="85" t="s">
        <v>80</v>
      </c>
      <c r="E1076" s="28" t="str">
        <f>IFERROR(VLOOKUP($D1076,'2. Provider Details'!$A:$H,2,FALSE),"Select Supplier")</f>
        <v>11 Ferndell Close 
Cannock 
Staffs 
WS11 1HR</v>
      </c>
      <c r="F1076" s="31" t="str">
        <f>IFERROR(VLOOKUP($D1076,'2. Provider Details'!$A:$H,6,FALSE),"Select Supplier")</f>
        <v>N/A</v>
      </c>
      <c r="G1076" s="27" t="s">
        <v>5</v>
      </c>
      <c r="H1076" s="31"/>
      <c r="I1076" s="31"/>
      <c r="J1076" s="31" t="str">
        <f>IFERROR(VLOOKUP($D1076,'2. Provider Details'!$A:$H,7,FALSE),"Select Supplier")</f>
        <v>Yes</v>
      </c>
      <c r="K1076" s="89">
        <v>3</v>
      </c>
      <c r="L1076" s="87">
        <v>45030</v>
      </c>
      <c r="M1076" s="87">
        <v>45033</v>
      </c>
      <c r="N1076" s="87">
        <v>45132</v>
      </c>
      <c r="O1076" s="108" t="s">
        <v>12</v>
      </c>
      <c r="P1076" s="11"/>
    </row>
    <row r="1077" spans="1:16" ht="45" hidden="1" customHeight="1" x14ac:dyDescent="0.2">
      <c r="A1077" s="87">
        <v>45033</v>
      </c>
      <c r="B1077" s="87">
        <v>45034</v>
      </c>
      <c r="C1077" s="167">
        <v>2170.08</v>
      </c>
      <c r="D1077" s="85" t="s">
        <v>326</v>
      </c>
      <c r="E1077" s="28" t="str">
        <f>IFERROR(VLOOKUP($D1077,'2. Provider Details'!$A:$H,2,FALSE),"Select Supplier")</f>
        <v>9 Gaunt Street
Leek
ST13 8EB</v>
      </c>
      <c r="F1077" s="31" t="str">
        <f>IFERROR(VLOOKUP($D1077,'2. Provider Details'!$A:$H,6,FALSE),"Select Supplier")</f>
        <v>N/A</v>
      </c>
      <c r="G1077" s="27" t="s">
        <v>5</v>
      </c>
      <c r="H1077" s="31"/>
      <c r="I1077" s="31"/>
      <c r="J1077" s="31" t="str">
        <f>IFERROR(VLOOKUP($D1077,'2. Provider Details'!$A:$H,7,FALSE),"Select Supplier")</f>
        <v>Yes</v>
      </c>
      <c r="K1077" s="89">
        <v>1</v>
      </c>
      <c r="L1077" s="87">
        <v>45034</v>
      </c>
      <c r="M1077" s="87">
        <v>45040</v>
      </c>
      <c r="N1077" s="87">
        <v>45107</v>
      </c>
      <c r="O1077" s="108" t="s">
        <v>12</v>
      </c>
      <c r="P1077" s="11"/>
    </row>
    <row r="1078" spans="1:16" ht="60" hidden="1" customHeight="1" x14ac:dyDescent="0.2">
      <c r="A1078" s="87">
        <v>45015</v>
      </c>
      <c r="B1078" s="87">
        <v>45015</v>
      </c>
      <c r="C1078" s="167">
        <v>7150</v>
      </c>
      <c r="D1078" s="85" t="s">
        <v>212</v>
      </c>
      <c r="E1078" s="28" t="str">
        <f>IFERROR(VLOOKUP($D1078,'2. Provider Details'!$A:$H,2,FALSE),"Select Supplier")</f>
        <v>Carlton House
19 West Street
Epsom
KT18 7RG</v>
      </c>
      <c r="F1078" s="31">
        <f>IFERROR(VLOOKUP($D1078,'2. Provider Details'!$A:$H,6,FALSE),"Select Supplier")</f>
        <v>0</v>
      </c>
      <c r="G1078" s="27" t="s">
        <v>5</v>
      </c>
      <c r="H1078" s="31"/>
      <c r="I1078" s="31"/>
      <c r="J1078" s="31" t="str">
        <f>IFERROR(VLOOKUP($D1078,'2. Provider Details'!$A:$H,7,FALSE),"Select Supplier")</f>
        <v>Yes</v>
      </c>
      <c r="K1078" s="89">
        <v>3</v>
      </c>
      <c r="L1078" s="87">
        <v>45015</v>
      </c>
      <c r="M1078" s="87">
        <v>45033</v>
      </c>
      <c r="N1078" s="87">
        <v>45132</v>
      </c>
      <c r="O1078" s="108" t="s">
        <v>12</v>
      </c>
      <c r="P1078" s="11"/>
    </row>
    <row r="1079" spans="1:16" ht="15" hidden="1" customHeight="1" x14ac:dyDescent="0.2">
      <c r="A1079" s="171"/>
      <c r="B1079" s="171"/>
      <c r="C1079" s="175"/>
      <c r="D1079" s="172"/>
      <c r="E1079" s="176" t="str">
        <f>IFERROR(VLOOKUP($D1079,'2. Provider Details'!$A:$H,2,FALSE),"Select Supplier")</f>
        <v>Select Supplier</v>
      </c>
      <c r="F1079" s="177" t="str">
        <f>IFERROR(VLOOKUP($D1079,'2. Provider Details'!$A:$H,6,FALSE),"Select Supplier")</f>
        <v>Select Supplier</v>
      </c>
      <c r="G1079" s="178"/>
      <c r="H1079" s="177"/>
      <c r="I1079" s="177"/>
      <c r="J1079" s="177" t="str">
        <f>IFERROR(VLOOKUP($D1079,'2. Provider Details'!$A:$H,7,FALSE),"Select Supplier")</f>
        <v>Select Supplier</v>
      </c>
      <c r="K1079" s="173"/>
      <c r="L1079" s="171"/>
      <c r="M1079" s="171"/>
      <c r="N1079" s="171"/>
      <c r="O1079" s="108" t="s">
        <v>12</v>
      </c>
      <c r="P1079" s="11"/>
    </row>
    <row r="1080" spans="1:16" ht="60" hidden="1" customHeight="1" x14ac:dyDescent="0.2">
      <c r="A1080" s="87">
        <v>45029</v>
      </c>
      <c r="B1080" s="87">
        <v>45029</v>
      </c>
      <c r="C1080" s="167">
        <v>3360</v>
      </c>
      <c r="D1080" s="85" t="s">
        <v>369</v>
      </c>
      <c r="E1080" s="28" t="str">
        <f>IFERROR(VLOOKUP($D1080,'2. Provider Details'!$A:$H,2,FALSE),"Select Supplier")</f>
        <v>204c High Street 
Ongar
Essex
C5 9JJ</v>
      </c>
      <c r="F1080" s="31">
        <f>IFERROR(VLOOKUP($D1080,'2. Provider Details'!$A:$H,6,FALSE),"Select Supplier")</f>
        <v>0</v>
      </c>
      <c r="G1080" s="27" t="s">
        <v>4</v>
      </c>
      <c r="H1080" s="31"/>
      <c r="I1080" s="31"/>
      <c r="J1080" s="31">
        <f>IFERROR(VLOOKUP($D1080,'2. Provider Details'!$A:$H,7,FALSE),"Select Supplier")</f>
        <v>0</v>
      </c>
      <c r="K1080" s="89">
        <v>1</v>
      </c>
      <c r="L1080" s="87">
        <v>45030</v>
      </c>
      <c r="M1080" s="87">
        <v>45033</v>
      </c>
      <c r="N1080" s="87">
        <v>45072</v>
      </c>
      <c r="O1080" s="108" t="s">
        <v>12</v>
      </c>
      <c r="P1080" s="11"/>
    </row>
    <row r="1081" spans="1:16" ht="15" hidden="1" customHeight="1" x14ac:dyDescent="0.2">
      <c r="A1081" s="171"/>
      <c r="B1081" s="171"/>
      <c r="C1081" s="175"/>
      <c r="D1081" s="172"/>
      <c r="E1081" s="176" t="str">
        <f>IFERROR(VLOOKUP($D1081,'2. Provider Details'!$A:$H,2,FALSE),"Select Supplier")</f>
        <v>Select Supplier</v>
      </c>
      <c r="F1081" s="177" t="str">
        <f>IFERROR(VLOOKUP($D1081,'2. Provider Details'!$A:$H,6,FALSE),"Select Supplier")</f>
        <v>Select Supplier</v>
      </c>
      <c r="G1081" s="178"/>
      <c r="H1081" s="177"/>
      <c r="I1081" s="177"/>
      <c r="J1081" s="177" t="str">
        <f>IFERROR(VLOOKUP($D1081,'2. Provider Details'!$A:$H,7,FALSE),"Select Supplier")</f>
        <v>Select Supplier</v>
      </c>
      <c r="K1081" s="173"/>
      <c r="L1081" s="171"/>
      <c r="M1081" s="171"/>
      <c r="N1081" s="171"/>
      <c r="O1081" s="170"/>
      <c r="P1081" s="11"/>
    </row>
    <row r="1082" spans="1:16" ht="60" hidden="1" customHeight="1" x14ac:dyDescent="0.2">
      <c r="A1082" s="87">
        <v>45013</v>
      </c>
      <c r="B1082" s="87">
        <v>45013</v>
      </c>
      <c r="C1082" s="167">
        <v>1540</v>
      </c>
      <c r="D1082" s="85" t="s">
        <v>80</v>
      </c>
      <c r="E1082" s="28" t="str">
        <f>IFERROR(VLOOKUP($D1082,'2. Provider Details'!$A:$H,2,FALSE),"Select Supplier")</f>
        <v>11 Ferndell Close 
Cannock 
Staffs 
WS11 1HR</v>
      </c>
      <c r="F1082" s="31" t="str">
        <f>IFERROR(VLOOKUP($D1082,'2. Provider Details'!$A:$H,6,FALSE),"Select Supplier")</f>
        <v>N/A</v>
      </c>
      <c r="G1082" s="27" t="s">
        <v>44</v>
      </c>
      <c r="H1082" s="31"/>
      <c r="I1082" s="31"/>
      <c r="J1082" s="31" t="str">
        <f>IFERROR(VLOOKUP($D1082,'2. Provider Details'!$A:$H,7,FALSE),"Select Supplier")</f>
        <v>Yes</v>
      </c>
      <c r="K1082" s="89" t="s">
        <v>44</v>
      </c>
      <c r="L1082" s="87">
        <v>45014</v>
      </c>
      <c r="M1082" s="87">
        <v>45015</v>
      </c>
      <c r="N1082" s="87">
        <v>45072</v>
      </c>
      <c r="O1082" s="108" t="s">
        <v>12</v>
      </c>
      <c r="P1082" s="11"/>
    </row>
    <row r="1083" spans="1:16" ht="15" hidden="1" customHeight="1" x14ac:dyDescent="0.2">
      <c r="A1083" s="171"/>
      <c r="B1083" s="171"/>
      <c r="C1083" s="175"/>
      <c r="D1083" s="172"/>
      <c r="E1083" s="176" t="str">
        <f>IFERROR(VLOOKUP($D1083,'2. Provider Details'!$A:$H,2,FALSE),"Select Supplier")</f>
        <v>Select Supplier</v>
      </c>
      <c r="F1083" s="177" t="str">
        <f>IFERROR(VLOOKUP($D1083,'2. Provider Details'!$A:$H,6,FALSE),"Select Supplier")</f>
        <v>Select Supplier</v>
      </c>
      <c r="G1083" s="178"/>
      <c r="H1083" s="177"/>
      <c r="I1083" s="177"/>
      <c r="J1083" s="177" t="str">
        <f>IFERROR(VLOOKUP($D1083,'2. Provider Details'!$A:$H,7,FALSE),"Select Supplier")</f>
        <v>Select Supplier</v>
      </c>
      <c r="K1083" s="173"/>
      <c r="L1083" s="171"/>
      <c r="M1083" s="171"/>
      <c r="N1083" s="171"/>
      <c r="O1083" s="170"/>
      <c r="P1083" s="11"/>
    </row>
    <row r="1084" spans="1:16" ht="60" hidden="1" customHeight="1" x14ac:dyDescent="0.2">
      <c r="A1084" s="87">
        <v>45030</v>
      </c>
      <c r="B1084" s="87">
        <v>45030</v>
      </c>
      <c r="C1084" s="167">
        <v>2970</v>
      </c>
      <c r="D1084" s="85" t="s">
        <v>80</v>
      </c>
      <c r="E1084" s="28" t="str">
        <f>IFERROR(VLOOKUP($D1084,'2. Provider Details'!$A:$H,2,FALSE),"Select Supplier")</f>
        <v>11 Ferndell Close 
Cannock 
Staffs 
WS11 1HR</v>
      </c>
      <c r="F1084" s="31" t="str">
        <f>IFERROR(VLOOKUP($D1084,'2. Provider Details'!$A:$H,6,FALSE),"Select Supplier")</f>
        <v>N/A</v>
      </c>
      <c r="G1084" s="27" t="s">
        <v>5</v>
      </c>
      <c r="H1084" s="31"/>
      <c r="I1084" s="31"/>
      <c r="J1084" s="31" t="str">
        <f>IFERROR(VLOOKUP($D1084,'2. Provider Details'!$A:$H,7,FALSE),"Select Supplier")</f>
        <v>Yes</v>
      </c>
      <c r="K1084" s="89">
        <v>2</v>
      </c>
      <c r="L1084" s="87">
        <v>45030</v>
      </c>
      <c r="M1084" s="87">
        <v>45033</v>
      </c>
      <c r="N1084" s="87">
        <v>45132</v>
      </c>
      <c r="O1084" s="108" t="s">
        <v>12</v>
      </c>
      <c r="P1084" s="11"/>
    </row>
    <row r="1085" spans="1:16" ht="15" hidden="1" customHeight="1" x14ac:dyDescent="0.2">
      <c r="A1085" s="171"/>
      <c r="B1085" s="171"/>
      <c r="C1085" s="175"/>
      <c r="D1085" s="172"/>
      <c r="E1085" s="176" t="str">
        <f>IFERROR(VLOOKUP($D1085,'2. Provider Details'!$A:$H,2,FALSE),"Select Supplier")</f>
        <v>Select Supplier</v>
      </c>
      <c r="F1085" s="177" t="str">
        <f>IFERROR(VLOOKUP($D1085,'2. Provider Details'!$A:$H,6,FALSE),"Select Supplier")</f>
        <v>Select Supplier</v>
      </c>
      <c r="G1085" s="178"/>
      <c r="H1085" s="177"/>
      <c r="I1085" s="177"/>
      <c r="J1085" s="177" t="str">
        <f>IFERROR(VLOOKUP($D1085,'2. Provider Details'!$A:$H,7,FALSE),"Select Supplier")</f>
        <v>Select Supplier</v>
      </c>
      <c r="K1085" s="173"/>
      <c r="L1085" s="171"/>
      <c r="M1085" s="171"/>
      <c r="N1085" s="171"/>
      <c r="O1085" s="170"/>
      <c r="P1085" s="11"/>
    </row>
    <row r="1086" spans="1:16" ht="30" hidden="1" customHeight="1" x14ac:dyDescent="0.2">
      <c r="A1086" s="87">
        <v>45008</v>
      </c>
      <c r="B1086" s="87">
        <v>45014</v>
      </c>
      <c r="C1086" s="110">
        <v>8400</v>
      </c>
      <c r="D1086" s="85" t="s">
        <v>367</v>
      </c>
      <c r="E1086" s="28" t="str">
        <f>IFERROR(VLOOKUP($D1086,'2. Provider Details'!$A:$H,2,FALSE),"Select Supplier")</f>
        <v>Select Supplier</v>
      </c>
      <c r="F1086" s="31" t="str">
        <f>IFERROR(VLOOKUP($D1086,'2. Provider Details'!$A:$H,6,FALSE),"Select Supplier")</f>
        <v>Select Supplier</v>
      </c>
      <c r="G1086" s="27" t="s">
        <v>5</v>
      </c>
      <c r="H1086" s="31"/>
      <c r="I1086" s="31"/>
      <c r="J1086" s="31" t="str">
        <f>IFERROR(VLOOKUP($D1086,'2. Provider Details'!$A:$H,7,FALSE),"Select Supplier")</f>
        <v>Select Supplier</v>
      </c>
      <c r="K1086" s="89" t="s">
        <v>44</v>
      </c>
      <c r="L1086" s="87">
        <v>45008</v>
      </c>
      <c r="M1086" s="87">
        <v>45012</v>
      </c>
      <c r="N1086" s="87">
        <v>45132</v>
      </c>
      <c r="O1086" s="108" t="s">
        <v>44</v>
      </c>
      <c r="P1086" s="11"/>
    </row>
    <row r="1087" spans="1:16" ht="45" hidden="1" customHeight="1" x14ac:dyDescent="0.2">
      <c r="A1087" s="87">
        <v>45022</v>
      </c>
      <c r="B1087" s="87">
        <v>45027</v>
      </c>
      <c r="C1087" s="167">
        <v>4586.3999999999996</v>
      </c>
      <c r="D1087" s="85" t="s">
        <v>413</v>
      </c>
      <c r="E1087" s="28" t="str">
        <f>IFERROR(VLOOKUP($D1087,'2. Provider Details'!$A:$H,2,FALSE),"Select Supplier")</f>
        <v>110 Wigmore St
London
W1U 3RW</v>
      </c>
      <c r="F1087" s="31">
        <f>IFERROR(VLOOKUP($D1087,'2. Provider Details'!$A:$H,6,FALSE),"Select Supplier")</f>
        <v>0</v>
      </c>
      <c r="G1087" s="27" t="s">
        <v>322</v>
      </c>
      <c r="H1087" s="31"/>
      <c r="I1087" s="31"/>
      <c r="J1087" s="31" t="str">
        <f>IFERROR(VLOOKUP($D1087,'2. Provider Details'!$A:$H,7,FALSE),"Select Supplier")</f>
        <v>Yes</v>
      </c>
      <c r="K1087" s="89">
        <v>1</v>
      </c>
      <c r="L1087" s="87">
        <v>45027</v>
      </c>
      <c r="M1087" s="87">
        <v>45033</v>
      </c>
      <c r="N1087" s="87">
        <v>45132</v>
      </c>
      <c r="O1087" s="108" t="s">
        <v>12</v>
      </c>
      <c r="P1087" s="11"/>
    </row>
    <row r="1088" spans="1:16" ht="60" hidden="1" customHeight="1" x14ac:dyDescent="0.2">
      <c r="A1088" s="87">
        <v>45014</v>
      </c>
      <c r="B1088" s="87">
        <v>45014</v>
      </c>
      <c r="C1088" s="167">
        <v>2400</v>
      </c>
      <c r="D1088" s="85" t="s">
        <v>369</v>
      </c>
      <c r="E1088" s="28" t="str">
        <f>IFERROR(VLOOKUP($D1088,'2. Provider Details'!$A:$H,2,FALSE),"Select Supplier")</f>
        <v>204c High Street 
Ongar
Essex
C5 9JJ</v>
      </c>
      <c r="F1088" s="31">
        <f>IFERROR(VLOOKUP($D1088,'2. Provider Details'!$A:$H,6,FALSE),"Select Supplier")</f>
        <v>0</v>
      </c>
      <c r="G1088" s="27" t="s">
        <v>44</v>
      </c>
      <c r="H1088" s="31"/>
      <c r="I1088" s="31"/>
      <c r="J1088" s="31">
        <f>IFERROR(VLOOKUP($D1088,'2. Provider Details'!$A:$H,7,FALSE),"Select Supplier")</f>
        <v>0</v>
      </c>
      <c r="K1088" s="89" t="s">
        <v>44</v>
      </c>
      <c r="L1088" s="87">
        <v>45014</v>
      </c>
      <c r="M1088" s="87">
        <v>45033</v>
      </c>
      <c r="N1088" s="87">
        <v>45107</v>
      </c>
      <c r="O1088" s="108" t="s">
        <v>12</v>
      </c>
      <c r="P1088" s="11"/>
    </row>
    <row r="1089" spans="1:16" ht="15" hidden="1" customHeight="1" x14ac:dyDescent="0.2">
      <c r="A1089" s="87">
        <v>45015</v>
      </c>
      <c r="B1089" s="87">
        <v>45016</v>
      </c>
      <c r="C1089" s="167">
        <v>2200</v>
      </c>
      <c r="D1089" s="85" t="s">
        <v>380</v>
      </c>
      <c r="E1089" s="28" t="str">
        <f>IFERROR(VLOOKUP($D1089,'2. Provider Details'!$A:$H,2,FALSE),"Select Supplier")</f>
        <v>Select Supplier</v>
      </c>
      <c r="F1089" s="31" t="str">
        <f>IFERROR(VLOOKUP($D1089,'2. Provider Details'!$A:$H,6,FALSE),"Select Supplier")</f>
        <v>Select Supplier</v>
      </c>
      <c r="G1089" s="27" t="s">
        <v>5</v>
      </c>
      <c r="H1089" s="31"/>
      <c r="I1089" s="31"/>
      <c r="J1089" s="31" t="str">
        <f>IFERROR(VLOOKUP($D1089,'2. Provider Details'!$A:$H,7,FALSE),"Select Supplier")</f>
        <v>Select Supplier</v>
      </c>
      <c r="K1089" s="89" t="s">
        <v>44</v>
      </c>
      <c r="L1089" s="87">
        <v>45015</v>
      </c>
      <c r="M1089" s="87">
        <v>45033</v>
      </c>
      <c r="N1089" s="87">
        <v>45107</v>
      </c>
      <c r="O1089" s="108" t="s">
        <v>12</v>
      </c>
      <c r="P1089" s="11"/>
    </row>
    <row r="1090" spans="1:16" ht="15" hidden="1" customHeight="1" x14ac:dyDescent="0.2">
      <c r="A1090" s="171"/>
      <c r="B1090" s="171"/>
      <c r="C1090" s="175"/>
      <c r="D1090" s="172"/>
      <c r="E1090" s="176" t="str">
        <f>IFERROR(VLOOKUP($D1090,'2. Provider Details'!$A:$H,2,FALSE),"Select Supplier")</f>
        <v>Select Supplier</v>
      </c>
      <c r="F1090" s="177" t="str">
        <f>IFERROR(VLOOKUP($D1090,'2. Provider Details'!$A:$H,6,FALSE),"Select Supplier")</f>
        <v>Select Supplier</v>
      </c>
      <c r="G1090" s="178"/>
      <c r="H1090" s="177"/>
      <c r="I1090" s="177"/>
      <c r="J1090" s="177" t="str">
        <f>IFERROR(VLOOKUP($D1090,'2. Provider Details'!$A:$H,7,FALSE),"Select Supplier")</f>
        <v>Select Supplier</v>
      </c>
      <c r="K1090" s="173"/>
      <c r="L1090" s="171"/>
      <c r="M1090" s="171"/>
      <c r="N1090" s="171"/>
      <c r="O1090" s="170"/>
      <c r="P1090" s="11"/>
    </row>
    <row r="1091" spans="1:16" ht="90" hidden="1" customHeight="1" x14ac:dyDescent="0.2">
      <c r="A1091" s="87">
        <v>45036</v>
      </c>
      <c r="B1091" s="87">
        <v>45037</v>
      </c>
      <c r="C1091" s="167">
        <v>3250</v>
      </c>
      <c r="D1091" s="85" t="s">
        <v>90</v>
      </c>
      <c r="E1091" s="28" t="str">
        <f>IFERROR(VLOOKUP($D1091,'2. Provider Details'!$A:$H,2,FALSE),"Select Supplier")</f>
        <v>Dean Row Court  
Summerfields Village Centre 
Dean Row Road  
Wilmslow 
SK9 2TB</v>
      </c>
      <c r="F1091" s="31">
        <f>IFERROR(VLOOKUP($D1091,'2. Provider Details'!$A:$H,6,FALSE),"Select Supplier")</f>
        <v>235030744</v>
      </c>
      <c r="G1091" s="27" t="s">
        <v>5</v>
      </c>
      <c r="H1091" s="31"/>
      <c r="I1091" s="31"/>
      <c r="J1091" s="31" t="str">
        <f>IFERROR(VLOOKUP($D1091,'2. Provider Details'!$A:$H,7,FALSE),"Select Supplier")</f>
        <v>Yes</v>
      </c>
      <c r="K1091" s="89">
        <v>2</v>
      </c>
      <c r="L1091" s="87">
        <v>45037</v>
      </c>
      <c r="M1091" s="87">
        <v>45040</v>
      </c>
      <c r="N1091" s="87">
        <v>45132</v>
      </c>
      <c r="O1091" s="108" t="s">
        <v>12</v>
      </c>
      <c r="P1091" s="11"/>
    </row>
    <row r="1092" spans="1:16" ht="60" hidden="1" customHeight="1" x14ac:dyDescent="0.2">
      <c r="A1092" s="87">
        <v>45028</v>
      </c>
      <c r="B1092" s="87">
        <v>45028</v>
      </c>
      <c r="C1092" s="167">
        <v>4800</v>
      </c>
      <c r="D1092" s="85" t="s">
        <v>369</v>
      </c>
      <c r="E1092" s="28" t="str">
        <f>IFERROR(VLOOKUP($D1092,'2. Provider Details'!$A:$H,2,FALSE),"Select Supplier")</f>
        <v>204c High Street 
Ongar
Essex
C5 9JJ</v>
      </c>
      <c r="F1092" s="31">
        <f>IFERROR(VLOOKUP($D1092,'2. Provider Details'!$A:$H,6,FALSE),"Select Supplier")</f>
        <v>0</v>
      </c>
      <c r="G1092" s="27" t="s">
        <v>5</v>
      </c>
      <c r="H1092" s="31"/>
      <c r="I1092" s="31"/>
      <c r="J1092" s="31">
        <f>IFERROR(VLOOKUP($D1092,'2. Provider Details'!$A:$H,7,FALSE),"Select Supplier")</f>
        <v>0</v>
      </c>
      <c r="K1092" s="89">
        <v>1</v>
      </c>
      <c r="L1092" s="87">
        <v>45028</v>
      </c>
      <c r="M1092" s="87">
        <v>45033</v>
      </c>
      <c r="N1092" s="87">
        <v>45132</v>
      </c>
      <c r="O1092" s="108" t="s">
        <v>12</v>
      </c>
      <c r="P1092" s="11"/>
    </row>
    <row r="1093" spans="1:16" ht="15" hidden="1" customHeight="1" x14ac:dyDescent="0.2">
      <c r="A1093" s="171"/>
      <c r="B1093" s="171"/>
      <c r="C1093" s="175"/>
      <c r="D1093" s="172"/>
      <c r="E1093" s="176" t="str">
        <f>IFERROR(VLOOKUP($D1093,'2. Provider Details'!$A:$H,2,FALSE),"Select Supplier")</f>
        <v>Select Supplier</v>
      </c>
      <c r="F1093" s="177" t="str">
        <f>IFERROR(VLOOKUP($D1093,'2. Provider Details'!$A:$H,6,FALSE),"Select Supplier")</f>
        <v>Select Supplier</v>
      </c>
      <c r="G1093" s="178"/>
      <c r="H1093" s="177"/>
      <c r="I1093" s="177"/>
      <c r="J1093" s="177" t="str">
        <f>IFERROR(VLOOKUP($D1093,'2. Provider Details'!$A:$H,7,FALSE),"Select Supplier")</f>
        <v>Select Supplier</v>
      </c>
      <c r="K1093" s="173"/>
      <c r="L1093" s="171"/>
      <c r="M1093" s="171"/>
      <c r="N1093" s="171"/>
      <c r="O1093" s="170"/>
      <c r="P1093" s="11"/>
    </row>
    <row r="1094" spans="1:16" ht="60" hidden="1" customHeight="1" x14ac:dyDescent="0.2">
      <c r="A1094" s="87">
        <v>45016</v>
      </c>
      <c r="B1094" s="87">
        <v>45016</v>
      </c>
      <c r="C1094" s="167">
        <v>2400</v>
      </c>
      <c r="D1094" s="85" t="s">
        <v>369</v>
      </c>
      <c r="E1094" s="28" t="str">
        <f>IFERROR(VLOOKUP($D1094,'2. Provider Details'!$A:$H,2,FALSE),"Select Supplier")</f>
        <v>204c High Street 
Ongar
Essex
C5 9JJ</v>
      </c>
      <c r="F1094" s="31">
        <f>IFERROR(VLOOKUP($D1094,'2. Provider Details'!$A:$H,6,FALSE),"Select Supplier")</f>
        <v>0</v>
      </c>
      <c r="G1094" s="27" t="s">
        <v>44</v>
      </c>
      <c r="H1094" s="31"/>
      <c r="I1094" s="31"/>
      <c r="J1094" s="31">
        <f>IFERROR(VLOOKUP($D1094,'2. Provider Details'!$A:$H,7,FALSE),"Select Supplier")</f>
        <v>0</v>
      </c>
      <c r="K1094" s="89" t="s">
        <v>44</v>
      </c>
      <c r="L1094" s="87">
        <v>45016</v>
      </c>
      <c r="M1094" s="87">
        <v>45033</v>
      </c>
      <c r="N1094" s="87">
        <v>45107</v>
      </c>
      <c r="O1094" s="108" t="s">
        <v>12</v>
      </c>
      <c r="P1094" s="11"/>
    </row>
    <row r="1095" spans="1:16" ht="15" hidden="1" customHeight="1" x14ac:dyDescent="0.2">
      <c r="A1095" s="171"/>
      <c r="B1095" s="171"/>
      <c r="C1095" s="175"/>
      <c r="D1095" s="172"/>
      <c r="E1095" s="176" t="str">
        <f>IFERROR(VLOOKUP($D1095,'2. Provider Details'!$A:$H,2,FALSE),"Select Supplier")</f>
        <v>Select Supplier</v>
      </c>
      <c r="F1095" s="177" t="str">
        <f>IFERROR(VLOOKUP($D1095,'2. Provider Details'!$A:$H,6,FALSE),"Select Supplier")</f>
        <v>Select Supplier</v>
      </c>
      <c r="G1095" s="178"/>
      <c r="H1095" s="177"/>
      <c r="I1095" s="177"/>
      <c r="J1095" s="177" t="str">
        <f>IFERROR(VLOOKUP($D1095,'2. Provider Details'!$A:$H,7,FALSE),"Select Supplier")</f>
        <v>Select Supplier</v>
      </c>
      <c r="K1095" s="173"/>
      <c r="L1095" s="171"/>
      <c r="M1095" s="171"/>
      <c r="N1095" s="171"/>
      <c r="O1095" s="170"/>
      <c r="P1095" s="11"/>
    </row>
    <row r="1096" spans="1:16" ht="60" hidden="1" customHeight="1" x14ac:dyDescent="0.2">
      <c r="A1096" s="87">
        <v>45020</v>
      </c>
      <c r="B1096" s="87">
        <v>45022</v>
      </c>
      <c r="C1096" s="110">
        <v>2340</v>
      </c>
      <c r="D1096" s="85" t="s">
        <v>132</v>
      </c>
      <c r="E1096" s="28" t="str">
        <f>IFERROR(VLOOKUP($D1096,'2. Provider Details'!$A:$H,2,FALSE),"Select Supplier")</f>
        <v>1 Greenvale Close  
Burton on Trent  
Staffordshire  
DE15 9HJ</v>
      </c>
      <c r="F1096" s="31" t="str">
        <f>IFERROR(VLOOKUP($D1096,'2. Provider Details'!$A:$H,6,FALSE),"Select Supplier")</f>
        <v>N/A</v>
      </c>
      <c r="G1096" s="27"/>
      <c r="H1096" s="31"/>
      <c r="I1096" s="31"/>
      <c r="J1096" s="31" t="str">
        <f>IFERROR(VLOOKUP($D1096,'2. Provider Details'!$A:$H,7,FALSE),"Select Supplier")</f>
        <v>Yes</v>
      </c>
      <c r="K1096" s="89" t="s">
        <v>44</v>
      </c>
      <c r="L1096" s="87" t="s">
        <v>44</v>
      </c>
      <c r="M1096" s="87">
        <v>45033</v>
      </c>
      <c r="N1096" s="87">
        <v>45128</v>
      </c>
      <c r="O1096" s="108" t="s">
        <v>12</v>
      </c>
      <c r="P1096" s="11"/>
    </row>
    <row r="1097" spans="1:16" ht="45" hidden="1" customHeight="1" x14ac:dyDescent="0.2">
      <c r="A1097" s="87">
        <v>45401</v>
      </c>
      <c r="B1097" s="87">
        <v>45036</v>
      </c>
      <c r="C1097" s="110">
        <v>4233.6000000000004</v>
      </c>
      <c r="D1097" s="85" t="s">
        <v>413</v>
      </c>
      <c r="E1097" s="28" t="str">
        <f>IFERROR(VLOOKUP($D1097,'2. Provider Details'!$A:$H,2,FALSE),"Select Supplier")</f>
        <v>110 Wigmore St
London
W1U 3RW</v>
      </c>
      <c r="F1097" s="31">
        <f>IFERROR(VLOOKUP($D1097,'2. Provider Details'!$A:$H,6,FALSE),"Select Supplier")</f>
        <v>0</v>
      </c>
      <c r="G1097" s="27"/>
      <c r="H1097" s="31"/>
      <c r="I1097" s="31"/>
      <c r="J1097" s="31" t="str">
        <f>IFERROR(VLOOKUP($D1097,'2. Provider Details'!$A:$H,7,FALSE),"Select Supplier")</f>
        <v>Yes</v>
      </c>
      <c r="K1097" s="89">
        <v>1</v>
      </c>
      <c r="L1097" s="87">
        <v>45036</v>
      </c>
      <c r="M1097" s="87">
        <v>45040</v>
      </c>
      <c r="N1097" s="87">
        <v>45132</v>
      </c>
      <c r="O1097" s="108" t="s">
        <v>12</v>
      </c>
      <c r="P1097" s="11"/>
    </row>
    <row r="1098" spans="1:16" ht="60" hidden="1" customHeight="1" x14ac:dyDescent="0.2">
      <c r="A1098" s="87">
        <v>45044</v>
      </c>
      <c r="B1098" s="87">
        <v>45048</v>
      </c>
      <c r="C1098" s="167">
        <v>4560</v>
      </c>
      <c r="D1098" s="85" t="s">
        <v>80</v>
      </c>
      <c r="E1098" s="28" t="str">
        <f>IFERROR(VLOOKUP($D1098,'2. Provider Details'!$A:$H,2,FALSE),"Select Supplier")</f>
        <v>11 Ferndell Close 
Cannock 
Staffs 
WS11 1HR</v>
      </c>
      <c r="F1098" s="31" t="str">
        <f>IFERROR(VLOOKUP($D1098,'2. Provider Details'!$A:$H,6,FALSE),"Select Supplier")</f>
        <v>N/A</v>
      </c>
      <c r="G1098" s="86"/>
      <c r="H1098" s="86"/>
      <c r="I1098" s="86"/>
      <c r="J1098" s="31" t="str">
        <f>IFERROR(VLOOKUP($D1098,'2. Provider Details'!$A:$H,7,FALSE),"Select Supplier")</f>
        <v>Yes</v>
      </c>
      <c r="K1098" s="89">
        <v>2</v>
      </c>
      <c r="L1098" s="87">
        <v>45044</v>
      </c>
      <c r="M1098" s="87">
        <v>45048</v>
      </c>
      <c r="N1098" s="87">
        <v>45132</v>
      </c>
      <c r="O1098" s="108" t="s">
        <v>12</v>
      </c>
      <c r="P1098" s="11"/>
    </row>
    <row r="1099" spans="1:16" ht="30" hidden="1" customHeight="1" x14ac:dyDescent="0.2">
      <c r="A1099" s="87">
        <v>45044</v>
      </c>
      <c r="B1099" s="87">
        <v>45044</v>
      </c>
      <c r="C1099" s="167">
        <v>3465</v>
      </c>
      <c r="D1099" s="85" t="s">
        <v>363</v>
      </c>
      <c r="E1099" s="28" t="str">
        <f>IFERROR(VLOOKUP($D1099,'2. Provider Details'!$A:$H,2,FALSE),"Select Supplier")</f>
        <v>Select Supplier</v>
      </c>
      <c r="F1099" s="31" t="str">
        <f>IFERROR(VLOOKUP($D1099,'2. Provider Details'!$A:$H,6,FALSE),"Select Supplier")</f>
        <v>Select Supplier</v>
      </c>
      <c r="G1099" s="86"/>
      <c r="H1099" s="86"/>
      <c r="I1099" s="86"/>
      <c r="J1099" s="31" t="str">
        <f>IFERROR(VLOOKUP($D1099,'2. Provider Details'!$A:$H,7,FALSE),"Select Supplier")</f>
        <v>Select Supplier</v>
      </c>
      <c r="K1099" s="89">
        <v>2</v>
      </c>
      <c r="L1099" s="87">
        <v>45044</v>
      </c>
      <c r="M1099" s="87">
        <v>45048</v>
      </c>
      <c r="N1099" s="87">
        <v>45132</v>
      </c>
      <c r="O1099" s="108" t="s">
        <v>12</v>
      </c>
      <c r="P1099" s="11"/>
    </row>
    <row r="1100" spans="1:16" ht="15" hidden="1" customHeight="1" x14ac:dyDescent="0.2">
      <c r="A1100" s="171"/>
      <c r="B1100" s="171"/>
      <c r="C1100" s="175"/>
      <c r="D1100" s="172"/>
      <c r="E1100" s="172"/>
      <c r="F1100" s="172"/>
      <c r="G1100" s="170"/>
      <c r="H1100" s="170"/>
      <c r="I1100" s="170"/>
      <c r="J1100" s="170"/>
      <c r="K1100" s="173"/>
      <c r="L1100" s="171"/>
      <c r="M1100" s="171"/>
      <c r="N1100" s="171"/>
      <c r="O1100" s="170"/>
      <c r="P1100" s="11"/>
    </row>
    <row r="1101" spans="1:16" ht="45" hidden="1" customHeight="1" x14ac:dyDescent="0.2">
      <c r="A1101" s="87">
        <v>45040</v>
      </c>
      <c r="B1101" s="87">
        <v>45040</v>
      </c>
      <c r="C1101" s="167">
        <v>4762.8</v>
      </c>
      <c r="D1101" s="85" t="s">
        <v>413</v>
      </c>
      <c r="E1101" s="28" t="str">
        <f>IFERROR(VLOOKUP($D1101,'2. Provider Details'!$A:$H,2,FALSE),"Select Supplier")</f>
        <v>110 Wigmore St
London
W1U 3RW</v>
      </c>
      <c r="F1101" s="31">
        <f>IFERROR(VLOOKUP($D1101,'2. Provider Details'!$A:$H,6,FALSE),"Select Supplier")</f>
        <v>0</v>
      </c>
      <c r="G1101" s="86"/>
      <c r="H1101" s="86"/>
      <c r="I1101" s="86"/>
      <c r="J1101" s="31" t="str">
        <f>IFERROR(VLOOKUP($D1101,'2. Provider Details'!$A:$H,7,FALSE),"Select Supplier")</f>
        <v>Yes</v>
      </c>
      <c r="K1101" s="89">
        <v>1</v>
      </c>
      <c r="L1101" s="87">
        <v>45040</v>
      </c>
      <c r="M1101" s="87">
        <v>45040</v>
      </c>
      <c r="N1101" s="87">
        <v>45107</v>
      </c>
      <c r="O1101" s="108" t="s">
        <v>12</v>
      </c>
      <c r="P1101" s="11"/>
    </row>
    <row r="1102" spans="1:16" ht="15" hidden="1" customHeight="1" x14ac:dyDescent="0.2">
      <c r="A1102" s="171"/>
      <c r="B1102" s="171"/>
      <c r="C1102" s="175"/>
      <c r="D1102" s="172"/>
      <c r="E1102" s="176" t="str">
        <f>IFERROR(VLOOKUP($D1102,'2. Provider Details'!$A:$H,2,FALSE),"Select Supplier")</f>
        <v>Select Supplier</v>
      </c>
      <c r="F1102" s="177" t="str">
        <f>IFERROR(VLOOKUP($D1102,'2. Provider Details'!$A:$H,6,FALSE),"Select Supplier")</f>
        <v>Select Supplier</v>
      </c>
      <c r="G1102" s="170"/>
      <c r="H1102" s="170"/>
      <c r="I1102" s="170"/>
      <c r="J1102" s="177" t="str">
        <f>IFERROR(VLOOKUP($D1102,'2. Provider Details'!$A:$H,7,FALSE),"Select Supplier")</f>
        <v>Select Supplier</v>
      </c>
      <c r="K1102" s="173"/>
      <c r="L1102" s="171"/>
      <c r="M1102" s="171"/>
      <c r="N1102" s="171"/>
      <c r="O1102" s="170"/>
      <c r="P1102" s="11"/>
    </row>
    <row r="1103" spans="1:16" ht="60" hidden="1" customHeight="1" x14ac:dyDescent="0.2">
      <c r="A1103" s="87">
        <v>45036</v>
      </c>
      <c r="B1103" s="87">
        <v>45037</v>
      </c>
      <c r="C1103" s="167">
        <v>1430</v>
      </c>
      <c r="D1103" s="85" t="s">
        <v>80</v>
      </c>
      <c r="E1103" s="28" t="str">
        <f>IFERROR(VLOOKUP($D1103,'2. Provider Details'!$A:$H,2,FALSE),"Select Supplier")</f>
        <v>11 Ferndell Close 
Cannock 
Staffs 
WS11 1HR</v>
      </c>
      <c r="F1103" s="31" t="str">
        <f>IFERROR(VLOOKUP($D1103,'2. Provider Details'!$A:$H,6,FALSE),"Select Supplier")</f>
        <v>N/A</v>
      </c>
      <c r="G1103" s="86" t="s">
        <v>6</v>
      </c>
      <c r="H1103" s="86"/>
      <c r="I1103" s="86"/>
      <c r="J1103" s="31" t="str">
        <f>IFERROR(VLOOKUP($D1103,'2. Provider Details'!$A:$H,7,FALSE),"Select Supplier")</f>
        <v>Yes</v>
      </c>
      <c r="K1103" s="89">
        <v>1</v>
      </c>
      <c r="L1103" s="87">
        <v>45037</v>
      </c>
      <c r="M1103" s="87">
        <v>45040</v>
      </c>
      <c r="N1103" s="87">
        <v>45132</v>
      </c>
      <c r="O1103" s="108" t="s">
        <v>12</v>
      </c>
      <c r="P1103" s="11"/>
    </row>
    <row r="1104" spans="1:16" ht="45" hidden="1" customHeight="1" x14ac:dyDescent="0.2">
      <c r="A1104" s="87">
        <v>45040</v>
      </c>
      <c r="B1104" s="87">
        <v>45040</v>
      </c>
      <c r="C1104" s="167">
        <v>4233.6000000000004</v>
      </c>
      <c r="D1104" s="85" t="s">
        <v>413</v>
      </c>
      <c r="E1104" s="28" t="str">
        <f>IFERROR(VLOOKUP($D1104,'2. Provider Details'!$A:$H,2,FALSE),"Select Supplier")</f>
        <v>110 Wigmore St
London
W1U 3RW</v>
      </c>
      <c r="F1104" s="31">
        <f>IFERROR(VLOOKUP($D1104,'2. Provider Details'!$A:$H,6,FALSE),"Select Supplier")</f>
        <v>0</v>
      </c>
      <c r="G1104" s="86" t="s">
        <v>5</v>
      </c>
      <c r="H1104" s="86"/>
      <c r="I1104" s="86"/>
      <c r="J1104" s="31" t="str">
        <f>IFERROR(VLOOKUP($D1104,'2. Provider Details'!$A:$H,7,FALSE),"Select Supplier")</f>
        <v>Yes</v>
      </c>
      <c r="K1104" s="89">
        <v>1</v>
      </c>
      <c r="L1104" s="87">
        <v>45040</v>
      </c>
      <c r="M1104" s="87">
        <v>45040</v>
      </c>
      <c r="N1104" s="87">
        <v>45132</v>
      </c>
      <c r="O1104" s="108" t="s">
        <v>12</v>
      </c>
      <c r="P1104" s="11"/>
    </row>
    <row r="1105" spans="1:16" ht="60" hidden="1" customHeight="1" x14ac:dyDescent="0.2">
      <c r="A1105" s="87">
        <v>45044</v>
      </c>
      <c r="B1105" s="87">
        <v>45044</v>
      </c>
      <c r="C1105" s="167">
        <v>11960</v>
      </c>
      <c r="D1105" s="85" t="s">
        <v>369</v>
      </c>
      <c r="E1105" s="28" t="str">
        <f>IFERROR(VLOOKUP($D1105,'2. Provider Details'!$A:$H,2,FALSE),"Select Supplier")</f>
        <v>204c High Street 
Ongar
Essex
C5 9JJ</v>
      </c>
      <c r="F1105" s="31">
        <f>IFERROR(VLOOKUP($D1105,'2. Provider Details'!$A:$H,6,FALSE),"Select Supplier")</f>
        <v>0</v>
      </c>
      <c r="G1105" s="86" t="s">
        <v>4</v>
      </c>
      <c r="H1105" s="86"/>
      <c r="I1105" s="86"/>
      <c r="J1105" s="31">
        <f>IFERROR(VLOOKUP($D1105,'2. Provider Details'!$A:$H,7,FALSE),"Select Supplier")</f>
        <v>0</v>
      </c>
      <c r="K1105" s="89">
        <v>1</v>
      </c>
      <c r="L1105" s="87">
        <v>45044</v>
      </c>
      <c r="M1105" s="87">
        <v>45048</v>
      </c>
      <c r="N1105" s="87">
        <v>45132</v>
      </c>
      <c r="O1105" s="108" t="s">
        <v>12</v>
      </c>
      <c r="P1105" s="11"/>
    </row>
    <row r="1106" spans="1:16" ht="60" hidden="1" customHeight="1" x14ac:dyDescent="0.2">
      <c r="A1106" s="87">
        <v>45051</v>
      </c>
      <c r="B1106" s="87">
        <v>45051</v>
      </c>
      <c r="C1106" s="167">
        <v>2520</v>
      </c>
      <c r="D1106" s="85" t="s">
        <v>80</v>
      </c>
      <c r="E1106" s="28" t="str">
        <f>IFERROR(VLOOKUP($D1106,'2. Provider Details'!$A:$H,2,FALSE),"Select Supplier")</f>
        <v>11 Ferndell Close 
Cannock 
Staffs 
WS11 1HR</v>
      </c>
      <c r="F1106" s="31" t="str">
        <f>IFERROR(VLOOKUP($D1106,'2. Provider Details'!$A:$H,6,FALSE),"Select Supplier")</f>
        <v>N/A</v>
      </c>
      <c r="G1106" s="86" t="s">
        <v>322</v>
      </c>
      <c r="H1106" s="86"/>
      <c r="I1106" s="86"/>
      <c r="J1106" s="31" t="str">
        <f>IFERROR(VLOOKUP($D1106,'2. Provider Details'!$A:$H,7,FALSE),"Select Supplier")</f>
        <v>Yes</v>
      </c>
      <c r="K1106" s="89">
        <v>2</v>
      </c>
      <c r="L1106" s="87">
        <v>45051</v>
      </c>
      <c r="M1106" s="87">
        <v>45055</v>
      </c>
      <c r="N1106" s="87">
        <v>45132</v>
      </c>
      <c r="O1106" s="108" t="s">
        <v>12</v>
      </c>
      <c r="P1106" s="11"/>
    </row>
    <row r="1107" spans="1:16" ht="15" hidden="1" customHeight="1" x14ac:dyDescent="0.2">
      <c r="A1107" s="171"/>
      <c r="B1107" s="171"/>
      <c r="C1107" s="175"/>
      <c r="D1107" s="172"/>
      <c r="E1107" s="176" t="str">
        <f>IFERROR(VLOOKUP($D1107,'2. Provider Details'!$A:$H,2,FALSE),"Select Supplier")</f>
        <v>Select Supplier</v>
      </c>
      <c r="F1107" s="177" t="str">
        <f>IFERROR(VLOOKUP($D1107,'2. Provider Details'!$A:$H,6,FALSE),"Select Supplier")</f>
        <v>Select Supplier</v>
      </c>
      <c r="G1107" s="170"/>
      <c r="H1107" s="170"/>
      <c r="I1107" s="170"/>
      <c r="J1107" s="177" t="str">
        <f>IFERROR(VLOOKUP($D1107,'2. Provider Details'!$A:$H,7,FALSE),"Select Supplier")</f>
        <v>Select Supplier</v>
      </c>
      <c r="K1107" s="173"/>
      <c r="L1107" s="171"/>
      <c r="M1107" s="171"/>
      <c r="N1107" s="171"/>
      <c r="O1107" s="170"/>
      <c r="P1107" s="11"/>
    </row>
    <row r="1108" spans="1:16" ht="60" hidden="1" customHeight="1" x14ac:dyDescent="0.2">
      <c r="A1108" s="87">
        <v>45048</v>
      </c>
      <c r="B1108" s="87">
        <v>45049</v>
      </c>
      <c r="C1108" s="167">
        <v>2400</v>
      </c>
      <c r="D1108" s="85" t="s">
        <v>80</v>
      </c>
      <c r="E1108" s="28" t="str">
        <f>IFERROR(VLOOKUP($D1108,'2. Provider Details'!$A:$H,2,FALSE),"Select Supplier")</f>
        <v>11 Ferndell Close 
Cannock 
Staffs 
WS11 1HR</v>
      </c>
      <c r="F1108" s="31" t="str">
        <f>IFERROR(VLOOKUP($D1108,'2. Provider Details'!$A:$H,6,FALSE),"Select Supplier")</f>
        <v>N/A</v>
      </c>
      <c r="G1108" s="86" t="s">
        <v>5</v>
      </c>
      <c r="H1108" s="86"/>
      <c r="I1108" s="86"/>
      <c r="J1108" s="31" t="str">
        <f>IFERROR(VLOOKUP($D1108,'2. Provider Details'!$A:$H,7,FALSE),"Select Supplier")</f>
        <v>Yes</v>
      </c>
      <c r="K1108" s="89">
        <v>1</v>
      </c>
      <c r="L1108" s="87">
        <v>45050</v>
      </c>
      <c r="M1108" s="87">
        <v>45055</v>
      </c>
      <c r="N1108" s="87">
        <v>45128</v>
      </c>
      <c r="O1108" s="108" t="s">
        <v>12</v>
      </c>
      <c r="P1108" s="11"/>
    </row>
    <row r="1109" spans="1:16" ht="60" hidden="1" customHeight="1" x14ac:dyDescent="0.2">
      <c r="A1109" s="87">
        <v>45051</v>
      </c>
      <c r="B1109" s="87">
        <v>45051</v>
      </c>
      <c r="C1109" s="167">
        <v>2400</v>
      </c>
      <c r="D1109" s="85" t="s">
        <v>80</v>
      </c>
      <c r="E1109" s="28" t="str">
        <f>IFERROR(VLOOKUP($D1109,'2. Provider Details'!$A:$H,2,FALSE),"Select Supplier")</f>
        <v>11 Ferndell Close 
Cannock 
Staffs 
WS11 1HR</v>
      </c>
      <c r="F1109" s="31" t="str">
        <f>IFERROR(VLOOKUP($D1109,'2. Provider Details'!$A:$H,6,FALSE),"Select Supplier")</f>
        <v>N/A</v>
      </c>
      <c r="G1109" s="86" t="s">
        <v>322</v>
      </c>
      <c r="H1109" s="86"/>
      <c r="I1109" s="86"/>
      <c r="J1109" s="31" t="str">
        <f>IFERROR(VLOOKUP($D1109,'2. Provider Details'!$A:$H,7,FALSE),"Select Supplier")</f>
        <v>Yes</v>
      </c>
      <c r="K1109" s="89">
        <v>2</v>
      </c>
      <c r="L1109" s="87">
        <v>45051</v>
      </c>
      <c r="M1109" s="87">
        <v>45055</v>
      </c>
      <c r="N1109" s="87">
        <v>45128</v>
      </c>
      <c r="O1109" s="108" t="s">
        <v>12</v>
      </c>
      <c r="P1109" s="11"/>
    </row>
    <row r="1110" spans="1:16" ht="15" hidden="1" customHeight="1" x14ac:dyDescent="0.2">
      <c r="A1110" s="171"/>
      <c r="B1110" s="171"/>
      <c r="C1110" s="175"/>
      <c r="D1110" s="172"/>
      <c r="E1110" s="176" t="str">
        <f>IFERROR(VLOOKUP($D1110,'2. Provider Details'!$A:$H,2,FALSE),"Select Supplier")</f>
        <v>Select Supplier</v>
      </c>
      <c r="F1110" s="177" t="str">
        <f>IFERROR(VLOOKUP($D1110,'2. Provider Details'!$A:$H,6,FALSE),"Select Supplier")</f>
        <v>Select Supplier</v>
      </c>
      <c r="G1110" s="170"/>
      <c r="H1110" s="170"/>
      <c r="I1110" s="170"/>
      <c r="J1110" s="177" t="str">
        <f>IFERROR(VLOOKUP($D1110,'2. Provider Details'!$A:$H,7,FALSE),"Select Supplier")</f>
        <v>Select Supplier</v>
      </c>
      <c r="K1110" s="173"/>
      <c r="L1110" s="171"/>
      <c r="M1110" s="171"/>
      <c r="N1110" s="171"/>
      <c r="O1110" s="170"/>
      <c r="P1110" s="11"/>
    </row>
    <row r="1111" spans="1:16" ht="60" hidden="1" customHeight="1" x14ac:dyDescent="0.2">
      <c r="A1111" s="87">
        <v>45057</v>
      </c>
      <c r="B1111" s="87">
        <v>45057</v>
      </c>
      <c r="C1111" s="167">
        <v>1080</v>
      </c>
      <c r="D1111" s="85" t="s">
        <v>80</v>
      </c>
      <c r="E1111" s="28" t="str">
        <f>IFERROR(VLOOKUP($D1111,'2. Provider Details'!$A:$H,2,FALSE),"Select Supplier")</f>
        <v>11 Ferndell Close 
Cannock 
Staffs 
WS11 1HR</v>
      </c>
      <c r="F1111" s="31" t="str">
        <f>IFERROR(VLOOKUP($D1111,'2. Provider Details'!$A:$H,6,FALSE),"Select Supplier")</f>
        <v>N/A</v>
      </c>
      <c r="G1111" s="86" t="s">
        <v>322</v>
      </c>
      <c r="H1111" s="86"/>
      <c r="I1111" s="86"/>
      <c r="J1111" s="31" t="str">
        <f>IFERROR(VLOOKUP($D1111,'2. Provider Details'!$A:$H,7,FALSE),"Select Supplier")</f>
        <v>Yes</v>
      </c>
      <c r="K1111" s="89">
        <v>1</v>
      </c>
      <c r="L1111" s="87">
        <v>45057</v>
      </c>
      <c r="M1111" s="87">
        <v>45061</v>
      </c>
      <c r="N1111" s="87">
        <v>45128</v>
      </c>
      <c r="O1111" s="108" t="s">
        <v>12</v>
      </c>
      <c r="P1111" s="11"/>
    </row>
    <row r="1112" spans="1:16" ht="60" hidden="1" customHeight="1" x14ac:dyDescent="0.2">
      <c r="A1112" s="87">
        <v>45048</v>
      </c>
      <c r="B1112" s="87">
        <v>45049</v>
      </c>
      <c r="C1112" s="167">
        <v>2600</v>
      </c>
      <c r="D1112" s="85" t="s">
        <v>90</v>
      </c>
      <c r="E1112" s="28"/>
      <c r="F1112" s="31"/>
      <c r="G1112" s="86" t="s">
        <v>322</v>
      </c>
      <c r="H1112" s="86"/>
      <c r="I1112" s="86"/>
      <c r="J1112" s="31"/>
      <c r="K1112" s="89">
        <v>1</v>
      </c>
      <c r="L1112" s="87">
        <v>45049</v>
      </c>
      <c r="M1112" s="87">
        <v>45055</v>
      </c>
      <c r="N1112" s="87">
        <v>45128</v>
      </c>
      <c r="O1112" s="108" t="s">
        <v>12</v>
      </c>
      <c r="P1112" s="11"/>
    </row>
    <row r="1113" spans="1:16" ht="15" hidden="1" customHeight="1" x14ac:dyDescent="0.2">
      <c r="A1113" s="171"/>
      <c r="B1113" s="171"/>
      <c r="C1113" s="175"/>
      <c r="D1113" s="172"/>
      <c r="E1113" s="176"/>
      <c r="F1113" s="177"/>
      <c r="G1113" s="170"/>
      <c r="H1113" s="170"/>
      <c r="I1113" s="170"/>
      <c r="J1113" s="177"/>
      <c r="K1113" s="173"/>
      <c r="L1113" s="171"/>
      <c r="M1113" s="171"/>
      <c r="N1113" s="171"/>
      <c r="O1113" s="170"/>
      <c r="P1113" s="11"/>
    </row>
    <row r="1114" spans="1:16" ht="15" hidden="1" customHeight="1" x14ac:dyDescent="0.2">
      <c r="A1114" s="171"/>
      <c r="B1114" s="171"/>
      <c r="C1114" s="175"/>
      <c r="D1114" s="172"/>
      <c r="E1114" s="176"/>
      <c r="F1114" s="177"/>
      <c r="G1114" s="170"/>
      <c r="H1114" s="170"/>
      <c r="I1114" s="170"/>
      <c r="J1114" s="177"/>
      <c r="K1114" s="173"/>
      <c r="L1114" s="171"/>
      <c r="M1114" s="171"/>
      <c r="N1114" s="171"/>
      <c r="O1114" s="170"/>
      <c r="P1114" s="11"/>
    </row>
    <row r="1115" spans="1:16" ht="60" hidden="1" customHeight="1" x14ac:dyDescent="0.2">
      <c r="A1115" s="87">
        <v>45061</v>
      </c>
      <c r="B1115" s="87">
        <v>45061</v>
      </c>
      <c r="C1115" s="167">
        <v>2280</v>
      </c>
      <c r="D1115" s="85" t="s">
        <v>80</v>
      </c>
      <c r="E1115" s="28" t="str">
        <f>IFERROR(VLOOKUP($D1115,'2. Provider Details'!$A:$H,2,FALSE),"Select Supplier")</f>
        <v>11 Ferndell Close 
Cannock 
Staffs 
WS11 1HR</v>
      </c>
      <c r="F1115" s="31" t="str">
        <f>IFERROR(VLOOKUP($D1115,'2. Provider Details'!$A:$H,6,FALSE),"Select Supplier")</f>
        <v>N/A</v>
      </c>
      <c r="G1115" s="86" t="s">
        <v>322</v>
      </c>
      <c r="H1115" s="86"/>
      <c r="I1115" s="86"/>
      <c r="J1115" s="31" t="str">
        <f>IFERROR(VLOOKUP($D1115,'2. Provider Details'!$A:$H,7,FALSE),"Select Supplier")</f>
        <v>Yes</v>
      </c>
      <c r="K1115" s="89">
        <v>3</v>
      </c>
      <c r="L1115" s="87">
        <v>45061</v>
      </c>
      <c r="M1115" s="87">
        <v>45061</v>
      </c>
      <c r="N1115" s="87">
        <v>45132</v>
      </c>
      <c r="O1115" s="108" t="s">
        <v>12</v>
      </c>
      <c r="P1115" s="11"/>
    </row>
    <row r="1116" spans="1:16" ht="90" hidden="1" customHeight="1" x14ac:dyDescent="0.2">
      <c r="A1116" s="87">
        <v>45056</v>
      </c>
      <c r="B1116" s="87">
        <v>45058</v>
      </c>
      <c r="C1116" s="167">
        <v>3640</v>
      </c>
      <c r="D1116" s="85" t="s">
        <v>90</v>
      </c>
      <c r="E1116" s="28" t="str">
        <f>IFERROR(VLOOKUP($D1116,'2. Provider Details'!$A:$H,2,FALSE),"Select Supplier")</f>
        <v>Dean Row Court  
Summerfields Village Centre 
Dean Row Road  
Wilmslow 
SK9 2TB</v>
      </c>
      <c r="F1116" s="31">
        <f>IFERROR(VLOOKUP($D1116,'2. Provider Details'!$A:$H,6,FALSE),"Select Supplier")</f>
        <v>235030744</v>
      </c>
      <c r="G1116" s="86" t="s">
        <v>5</v>
      </c>
      <c r="H1116" s="86"/>
      <c r="I1116" s="86"/>
      <c r="J1116" s="31" t="str">
        <f>IFERROR(VLOOKUP($D1116,'2. Provider Details'!$A:$H,7,FALSE),"Select Supplier")</f>
        <v>Yes</v>
      </c>
      <c r="K1116" s="89">
        <v>1</v>
      </c>
      <c r="L1116" s="87">
        <v>45058</v>
      </c>
      <c r="M1116" s="87">
        <v>45061</v>
      </c>
      <c r="N1116" s="87">
        <v>45132</v>
      </c>
      <c r="O1116" s="108" t="s">
        <v>12</v>
      </c>
      <c r="P1116" s="11"/>
    </row>
    <row r="1117" spans="1:16" ht="90" hidden="1" customHeight="1" x14ac:dyDescent="0.2">
      <c r="A1117" s="87">
        <v>45055</v>
      </c>
      <c r="B1117" s="87">
        <v>45058</v>
      </c>
      <c r="C1117" s="167">
        <v>1852.5</v>
      </c>
      <c r="D1117" s="85" t="s">
        <v>90</v>
      </c>
      <c r="E1117" s="28" t="str">
        <f>IFERROR(VLOOKUP($D1117,'2. Provider Details'!$A:$H,2,FALSE),"Select Supplier")</f>
        <v>Dean Row Court  
Summerfields Village Centre 
Dean Row Road  
Wilmslow 
SK9 2TB</v>
      </c>
      <c r="F1117" s="31">
        <f>IFERROR(VLOOKUP($D1117,'2. Provider Details'!$A:$H,6,FALSE),"Select Supplier")</f>
        <v>235030744</v>
      </c>
      <c r="G1117" s="86" t="s">
        <v>5</v>
      </c>
      <c r="H1117" s="86"/>
      <c r="I1117" s="86"/>
      <c r="J1117" s="31" t="str">
        <f>IFERROR(VLOOKUP($D1117,'2. Provider Details'!$A:$H,7,FALSE),"Select Supplier")</f>
        <v>Yes</v>
      </c>
      <c r="K1117" s="89">
        <v>1</v>
      </c>
      <c r="L1117" s="87">
        <v>45058</v>
      </c>
      <c r="M1117" s="87">
        <v>45061</v>
      </c>
      <c r="N1117" s="87">
        <v>45132</v>
      </c>
      <c r="O1117" s="108" t="s">
        <v>12</v>
      </c>
      <c r="P1117" s="11"/>
    </row>
    <row r="1118" spans="1:16" ht="15" hidden="1" customHeight="1" x14ac:dyDescent="0.2">
      <c r="A1118" s="171"/>
      <c r="B1118" s="171"/>
      <c r="C1118" s="175"/>
      <c r="D1118" s="172"/>
      <c r="E1118" s="176" t="str">
        <f>IFERROR(VLOOKUP($D1118,'2. Provider Details'!$A:$H,2,FALSE),"Select Supplier")</f>
        <v>Select Supplier</v>
      </c>
      <c r="F1118" s="177" t="str">
        <f>IFERROR(VLOOKUP($D1118,'2. Provider Details'!$A:$H,6,FALSE),"Select Supplier")</f>
        <v>Select Supplier</v>
      </c>
      <c r="G1118" s="170"/>
      <c r="H1118" s="170"/>
      <c r="I1118" s="170"/>
      <c r="J1118" s="177" t="str">
        <f>IFERROR(VLOOKUP($D1118,'2. Provider Details'!$A:$H,7,FALSE),"Select Supplier")</f>
        <v>Select Supplier</v>
      </c>
      <c r="K1118" s="173"/>
      <c r="L1118" s="171"/>
      <c r="M1118" s="171"/>
      <c r="N1118" s="171"/>
      <c r="O1118" s="170"/>
      <c r="P1118" s="11"/>
    </row>
    <row r="1119" spans="1:16" ht="90" hidden="1" customHeight="1" x14ac:dyDescent="0.2">
      <c r="A1119" s="87">
        <v>45051</v>
      </c>
      <c r="B1119" s="87">
        <v>45058</v>
      </c>
      <c r="C1119" s="167">
        <v>2470</v>
      </c>
      <c r="D1119" s="85" t="s">
        <v>90</v>
      </c>
      <c r="E1119" s="28" t="str">
        <f>IFERROR(VLOOKUP($D1119,'2. Provider Details'!$A:$H,2,FALSE),"Select Supplier")</f>
        <v>Dean Row Court  
Summerfields Village Centre 
Dean Row Road  
Wilmslow 
SK9 2TB</v>
      </c>
      <c r="F1119" s="31">
        <f>IFERROR(VLOOKUP($D1119,'2. Provider Details'!$A:$H,6,FALSE),"Select Supplier")</f>
        <v>235030744</v>
      </c>
      <c r="G1119" s="86" t="s">
        <v>5</v>
      </c>
      <c r="H1119" s="86"/>
      <c r="I1119" s="86"/>
      <c r="J1119" s="31" t="str">
        <f>IFERROR(VLOOKUP($D1119,'2. Provider Details'!$A:$H,7,FALSE),"Select Supplier")</f>
        <v>Yes</v>
      </c>
      <c r="K1119" s="89">
        <v>1</v>
      </c>
      <c r="L1119" s="87">
        <v>45058</v>
      </c>
      <c r="M1119" s="87">
        <v>45061</v>
      </c>
      <c r="N1119" s="87">
        <v>45132</v>
      </c>
      <c r="O1119" s="108" t="s">
        <v>12</v>
      </c>
      <c r="P1119" s="11"/>
    </row>
    <row r="1120" spans="1:16" ht="15" hidden="1" customHeight="1" x14ac:dyDescent="0.2">
      <c r="A1120" s="171"/>
      <c r="B1120" s="171"/>
      <c r="C1120" s="175"/>
      <c r="D1120" s="172"/>
      <c r="E1120" s="176" t="str">
        <f>IFERROR(VLOOKUP($D1120,'2. Provider Details'!$A:$H,2,FALSE),"Select Supplier")</f>
        <v>Select Supplier</v>
      </c>
      <c r="F1120" s="177" t="str">
        <f>IFERROR(VLOOKUP($D1120,'2. Provider Details'!$A:$H,6,FALSE),"Select Supplier")</f>
        <v>Select Supplier</v>
      </c>
      <c r="G1120" s="170"/>
      <c r="H1120" s="170"/>
      <c r="I1120" s="170"/>
      <c r="J1120" s="177" t="str">
        <f>IFERROR(VLOOKUP($D1120,'2. Provider Details'!$A:$H,7,FALSE),"Select Supplier")</f>
        <v>Select Supplier</v>
      </c>
      <c r="K1120" s="173"/>
      <c r="L1120" s="171"/>
      <c r="M1120" s="171"/>
      <c r="N1120" s="171"/>
      <c r="O1120" s="170"/>
      <c r="P1120" s="11"/>
    </row>
    <row r="1121" spans="1:16" ht="60" hidden="1" customHeight="1" x14ac:dyDescent="0.2">
      <c r="A1121" s="87">
        <v>45048</v>
      </c>
      <c r="B1121" s="87">
        <v>45050</v>
      </c>
      <c r="C1121" s="167">
        <v>2640</v>
      </c>
      <c r="D1121" s="85" t="s">
        <v>132</v>
      </c>
      <c r="E1121" s="28" t="str">
        <f>IFERROR(VLOOKUP($D1121,'2. Provider Details'!$A:$H,2,FALSE),"Select Supplier")</f>
        <v>1 Greenvale Close  
Burton on Trent  
Staffordshire  
DE15 9HJ</v>
      </c>
      <c r="F1121" s="31" t="str">
        <f>IFERROR(VLOOKUP($D1121,'2. Provider Details'!$A:$H,6,FALSE),"Select Supplier")</f>
        <v>N/A</v>
      </c>
      <c r="G1121" s="86" t="s">
        <v>162</v>
      </c>
      <c r="H1121" s="86"/>
      <c r="I1121" s="86"/>
      <c r="J1121" s="31" t="str">
        <f>IFERROR(VLOOKUP($D1121,'2. Provider Details'!$A:$H,7,FALSE),"Select Supplier")</f>
        <v>Yes</v>
      </c>
      <c r="K1121" s="89" t="s">
        <v>162</v>
      </c>
      <c r="L1121" s="87">
        <v>45050</v>
      </c>
      <c r="M1121" s="87">
        <v>45051</v>
      </c>
      <c r="N1121" s="87">
        <v>45128</v>
      </c>
      <c r="O1121" s="86"/>
      <c r="P1121" s="11"/>
    </row>
    <row r="1122" spans="1:16" ht="90" hidden="1" customHeight="1" x14ac:dyDescent="0.2">
      <c r="A1122" s="88" t="s">
        <v>395</v>
      </c>
      <c r="B1122" s="87">
        <v>45068</v>
      </c>
      <c r="C1122" s="167">
        <v>2080</v>
      </c>
      <c r="D1122" s="85" t="s">
        <v>90</v>
      </c>
      <c r="E1122" s="28" t="str">
        <f>IFERROR(VLOOKUP($D1122,'2. Provider Details'!$A:$H,2,FALSE),"Select Supplier")</f>
        <v>Dean Row Court  
Summerfields Village Centre 
Dean Row Road  
Wilmslow 
SK9 2TB</v>
      </c>
      <c r="F1122" s="31">
        <f>IFERROR(VLOOKUP($D1122,'2. Provider Details'!$A:$H,6,FALSE),"Select Supplier")</f>
        <v>235030744</v>
      </c>
      <c r="G1122" s="86" t="s">
        <v>5</v>
      </c>
      <c r="H1122" s="86"/>
      <c r="I1122" s="86"/>
      <c r="J1122" s="31" t="str">
        <f>IFERROR(VLOOKUP($D1122,'2. Provider Details'!$A:$H,7,FALSE),"Select Supplier")</f>
        <v>Yes</v>
      </c>
      <c r="K1122" s="89">
        <v>1</v>
      </c>
      <c r="L1122" s="87">
        <v>45068</v>
      </c>
      <c r="M1122" s="87">
        <v>45068</v>
      </c>
      <c r="N1122" s="87">
        <v>45128</v>
      </c>
      <c r="O1122" s="108" t="s">
        <v>12</v>
      </c>
      <c r="P1122" s="11"/>
    </row>
    <row r="1123" spans="1:16" ht="15" hidden="1" customHeight="1" x14ac:dyDescent="0.2">
      <c r="A1123" s="171"/>
      <c r="B1123" s="171"/>
      <c r="C1123" s="175"/>
      <c r="D1123" s="172"/>
      <c r="E1123" s="176" t="str">
        <f>IFERROR(VLOOKUP($D1123,'2. Provider Details'!$A:$H,2,FALSE),"Select Supplier")</f>
        <v>Select Supplier</v>
      </c>
      <c r="F1123" s="177" t="str">
        <f>IFERROR(VLOOKUP($D1123,'2. Provider Details'!$A:$H,6,FALSE),"Select Supplier")</f>
        <v>Select Supplier</v>
      </c>
      <c r="G1123" s="170"/>
      <c r="H1123" s="170"/>
      <c r="I1123" s="170"/>
      <c r="J1123" s="177" t="str">
        <f>IFERROR(VLOOKUP($D1123,'2. Provider Details'!$A:$H,7,FALSE),"Select Supplier")</f>
        <v>Select Supplier</v>
      </c>
      <c r="K1123" s="173"/>
      <c r="L1123" s="171"/>
      <c r="M1123" s="171"/>
      <c r="N1123" s="171"/>
      <c r="O1123" s="170"/>
      <c r="P1123" s="11"/>
    </row>
    <row r="1124" spans="1:16" ht="90" hidden="1" customHeight="1" x14ac:dyDescent="0.2">
      <c r="A1124" s="87">
        <v>45058</v>
      </c>
      <c r="B1124" s="87">
        <v>45061</v>
      </c>
      <c r="C1124" s="167">
        <v>3640</v>
      </c>
      <c r="D1124" s="85" t="s">
        <v>90</v>
      </c>
      <c r="E1124" s="28" t="str">
        <f>IFERROR(VLOOKUP($D1124,'2. Provider Details'!$A:$H,2,FALSE),"Select Supplier")</f>
        <v>Dean Row Court  
Summerfields Village Centre 
Dean Row Road  
Wilmslow 
SK9 2TB</v>
      </c>
      <c r="F1124" s="31">
        <f>IFERROR(VLOOKUP($D1124,'2. Provider Details'!$A:$H,6,FALSE),"Select Supplier")</f>
        <v>235030744</v>
      </c>
      <c r="G1124" s="86" t="s">
        <v>5</v>
      </c>
      <c r="H1124" s="86"/>
      <c r="I1124" s="86"/>
      <c r="J1124" s="31" t="str">
        <f>IFERROR(VLOOKUP($D1124,'2. Provider Details'!$A:$H,7,FALSE),"Select Supplier")</f>
        <v>Yes</v>
      </c>
      <c r="K1124" s="89">
        <v>1</v>
      </c>
      <c r="L1124" s="87">
        <v>45062</v>
      </c>
      <c r="M1124" s="87">
        <v>45061</v>
      </c>
      <c r="N1124" s="87">
        <v>45132</v>
      </c>
      <c r="O1124" s="108" t="s">
        <v>12</v>
      </c>
      <c r="P1124" s="11"/>
    </row>
    <row r="1125" spans="1:16" ht="15" hidden="1" customHeight="1" x14ac:dyDescent="0.2">
      <c r="A1125" s="171"/>
      <c r="B1125" s="171"/>
      <c r="C1125" s="175"/>
      <c r="D1125" s="172"/>
      <c r="E1125" s="176" t="str">
        <f>IFERROR(VLOOKUP($D1125,'2. Provider Details'!$A:$H,2,FALSE),"Select Supplier")</f>
        <v>Select Supplier</v>
      </c>
      <c r="F1125" s="177" t="str">
        <f>IFERROR(VLOOKUP($D1125,'2. Provider Details'!$A:$H,6,FALSE),"Select Supplier")</f>
        <v>Select Supplier</v>
      </c>
      <c r="G1125" s="170"/>
      <c r="H1125" s="170"/>
      <c r="I1125" s="170"/>
      <c r="J1125" s="177" t="str">
        <f>IFERROR(VLOOKUP($D1125,'2. Provider Details'!$A:$H,7,FALSE),"Select Supplier")</f>
        <v>Select Supplier</v>
      </c>
      <c r="K1125" s="173"/>
      <c r="L1125" s="171"/>
      <c r="M1125" s="171"/>
      <c r="N1125" s="171"/>
      <c r="O1125" s="170"/>
      <c r="P1125" s="11"/>
    </row>
    <row r="1126" spans="1:16" ht="60" hidden="1" customHeight="1" x14ac:dyDescent="0.2">
      <c r="A1126" s="87">
        <v>45049</v>
      </c>
      <c r="B1126" s="87">
        <v>45063</v>
      </c>
      <c r="C1126" s="167">
        <v>2520</v>
      </c>
      <c r="D1126" s="85" t="s">
        <v>369</v>
      </c>
      <c r="E1126" s="28" t="str">
        <f>IFERROR(VLOOKUP($D1126,'2. Provider Details'!$A:$H,2,FALSE),"Select Supplier")</f>
        <v>204c High Street 
Ongar
Essex
C5 9JJ</v>
      </c>
      <c r="F1126" s="31">
        <f>IFERROR(VLOOKUP($D1126,'2. Provider Details'!$A:$H,6,FALSE),"Select Supplier")</f>
        <v>0</v>
      </c>
      <c r="G1126" s="86" t="s">
        <v>44</v>
      </c>
      <c r="H1126" s="86"/>
      <c r="I1126" s="86"/>
      <c r="J1126" s="31">
        <f>IFERROR(VLOOKUP($D1126,'2. Provider Details'!$A:$H,7,FALSE),"Select Supplier")</f>
        <v>0</v>
      </c>
      <c r="K1126" s="89" t="s">
        <v>44</v>
      </c>
      <c r="L1126" s="87">
        <v>45063</v>
      </c>
      <c r="M1126" s="87">
        <v>45055</v>
      </c>
      <c r="N1126" s="87">
        <v>45132</v>
      </c>
      <c r="O1126" s="108" t="s">
        <v>12</v>
      </c>
      <c r="P1126" s="11"/>
    </row>
    <row r="1127" spans="1:16" ht="45" hidden="1" customHeight="1" x14ac:dyDescent="0.2">
      <c r="A1127" s="87">
        <v>45064</v>
      </c>
      <c r="B1127" s="87">
        <v>45064</v>
      </c>
      <c r="C1127" s="167">
        <v>1728</v>
      </c>
      <c r="D1127" s="85" t="s">
        <v>384</v>
      </c>
      <c r="E1127" s="28" t="str">
        <f>IFERROR(VLOOKUP($D1127,'2. Provider Details'!$A:$H,2,FALSE),"Select Supplier")</f>
        <v>43 Edbury Rd
Rickmansworth
WD31BL</v>
      </c>
      <c r="F1127" s="31">
        <f>IFERROR(VLOOKUP($D1127,'2. Provider Details'!$A:$H,6,FALSE),"Select Supplier")</f>
        <v>227743123</v>
      </c>
      <c r="G1127" s="86" t="s">
        <v>322</v>
      </c>
      <c r="H1127" s="86"/>
      <c r="I1127" s="86"/>
      <c r="J1127" s="31" t="str">
        <f>IFERROR(VLOOKUP($D1127,'2. Provider Details'!$A:$H,7,FALSE),"Select Supplier")</f>
        <v>Yes</v>
      </c>
      <c r="K1127" s="89">
        <v>1</v>
      </c>
      <c r="L1127" s="87">
        <v>45064</v>
      </c>
      <c r="M1127" s="87">
        <v>45068</v>
      </c>
      <c r="N1127" s="87">
        <v>45128</v>
      </c>
      <c r="O1127" s="108" t="s">
        <v>12</v>
      </c>
      <c r="P1127" s="11"/>
    </row>
    <row r="1128" spans="1:16" ht="60" hidden="1" customHeight="1" x14ac:dyDescent="0.2">
      <c r="A1128" s="87">
        <v>45063</v>
      </c>
      <c r="B1128" s="87">
        <v>45064</v>
      </c>
      <c r="C1128" s="167">
        <v>1728</v>
      </c>
      <c r="D1128" s="85" t="s">
        <v>80</v>
      </c>
      <c r="E1128" s="28" t="str">
        <f>IFERROR(VLOOKUP($D1128,'2. Provider Details'!$A:$H,2,FALSE),"Select Supplier")</f>
        <v>11 Ferndell Close 
Cannock 
Staffs 
WS11 1HR</v>
      </c>
      <c r="F1128" s="31" t="str">
        <f>IFERROR(VLOOKUP($D1128,'2. Provider Details'!$A:$H,6,FALSE),"Select Supplier")</f>
        <v>N/A</v>
      </c>
      <c r="G1128" s="86" t="s">
        <v>322</v>
      </c>
      <c r="H1128" s="86"/>
      <c r="I1128" s="86"/>
      <c r="J1128" s="31" t="str">
        <f>IFERROR(VLOOKUP($D1128,'2. Provider Details'!$A:$H,7,FALSE),"Select Supplier")</f>
        <v>Yes</v>
      </c>
      <c r="K1128" s="89">
        <v>1</v>
      </c>
      <c r="L1128" s="87">
        <v>45064</v>
      </c>
      <c r="M1128" s="87">
        <v>45061</v>
      </c>
      <c r="N1128" s="87">
        <v>45132</v>
      </c>
      <c r="O1128" s="108" t="s">
        <v>12</v>
      </c>
      <c r="P1128" s="11"/>
    </row>
    <row r="1129" spans="1:16" ht="15" hidden="1" customHeight="1" x14ac:dyDescent="0.2">
      <c r="A1129" s="171"/>
      <c r="B1129" s="171"/>
      <c r="C1129" s="175"/>
      <c r="D1129" s="172"/>
      <c r="E1129" s="176" t="str">
        <f>IFERROR(VLOOKUP($D1129,'2. Provider Details'!$A:$H,2,FALSE),"Select Supplier")</f>
        <v>Select Supplier</v>
      </c>
      <c r="F1129" s="177" t="str">
        <f>IFERROR(VLOOKUP($D1129,'2. Provider Details'!$A:$H,6,FALSE),"Select Supplier")</f>
        <v>Select Supplier</v>
      </c>
      <c r="G1129" s="170"/>
      <c r="H1129" s="170"/>
      <c r="I1129" s="170"/>
      <c r="J1129" s="177" t="str">
        <f>IFERROR(VLOOKUP($D1129,'2. Provider Details'!$A:$H,7,FALSE),"Select Supplier")</f>
        <v>Select Supplier</v>
      </c>
      <c r="K1129" s="173"/>
      <c r="L1129" s="171"/>
      <c r="M1129" s="171"/>
      <c r="N1129" s="171"/>
      <c r="O1129" s="170"/>
      <c r="P1129" s="11"/>
    </row>
    <row r="1130" spans="1:16" ht="90" hidden="1" customHeight="1" x14ac:dyDescent="0.2">
      <c r="A1130" s="87">
        <v>45051</v>
      </c>
      <c r="B1130" s="87">
        <v>45058</v>
      </c>
      <c r="C1130" s="167">
        <v>682.5</v>
      </c>
      <c r="D1130" s="85" t="s">
        <v>90</v>
      </c>
      <c r="E1130" s="28" t="str">
        <f>IFERROR(VLOOKUP($D1130,'2. Provider Details'!$A:$H,2,FALSE),"Select Supplier")</f>
        <v>Dean Row Court  
Summerfields Village Centre 
Dean Row Road  
Wilmslow 
SK9 2TB</v>
      </c>
      <c r="F1130" s="31">
        <f>IFERROR(VLOOKUP($D1130,'2. Provider Details'!$A:$H,6,FALSE),"Select Supplier")</f>
        <v>235030744</v>
      </c>
      <c r="G1130" s="86"/>
      <c r="H1130" s="86"/>
      <c r="I1130" s="86"/>
      <c r="J1130" s="31" t="str">
        <f>IFERROR(VLOOKUP($D1130,'2. Provider Details'!$A:$H,7,FALSE),"Select Supplier")</f>
        <v>Yes</v>
      </c>
      <c r="K1130" s="89" t="s">
        <v>162</v>
      </c>
      <c r="L1130" s="87">
        <v>45058</v>
      </c>
      <c r="M1130" s="87">
        <v>45070</v>
      </c>
      <c r="N1130" s="87">
        <v>45085</v>
      </c>
      <c r="O1130" s="108" t="s">
        <v>12</v>
      </c>
      <c r="P1130" s="11"/>
    </row>
    <row r="1131" spans="1:16" ht="45" hidden="1" customHeight="1" x14ac:dyDescent="0.2">
      <c r="A1131" s="87">
        <v>45068</v>
      </c>
      <c r="B1131" s="87">
        <v>45069</v>
      </c>
      <c r="C1131" s="167">
        <v>6526.8</v>
      </c>
      <c r="D1131" s="85" t="s">
        <v>413</v>
      </c>
      <c r="E1131" s="28" t="str">
        <f>IFERROR(VLOOKUP($D1131,'2. Provider Details'!$A:$H,2,FALSE),"Select Supplier")</f>
        <v>110 Wigmore St
London
W1U 3RW</v>
      </c>
      <c r="F1131" s="31">
        <f>IFERROR(VLOOKUP($D1131,'2. Provider Details'!$A:$H,6,FALSE),"Select Supplier")</f>
        <v>0</v>
      </c>
      <c r="G1131" s="86" t="s">
        <v>5</v>
      </c>
      <c r="H1131" s="86"/>
      <c r="I1131" s="86"/>
      <c r="J1131" s="31" t="str">
        <f>IFERROR(VLOOKUP($D1131,'2. Provider Details'!$A:$H,7,FALSE),"Select Supplier")</f>
        <v>Yes</v>
      </c>
      <c r="K1131" s="89">
        <v>1</v>
      </c>
      <c r="L1131" s="87">
        <v>45069</v>
      </c>
      <c r="M1131" s="87">
        <v>45082</v>
      </c>
      <c r="N1131" s="87">
        <v>45132</v>
      </c>
      <c r="O1131" s="108" t="s">
        <v>12</v>
      </c>
      <c r="P1131" s="11"/>
    </row>
    <row r="1132" spans="1:16" ht="15" hidden="1" customHeight="1" x14ac:dyDescent="0.2">
      <c r="A1132" s="171"/>
      <c r="B1132" s="171"/>
      <c r="C1132" s="175"/>
      <c r="D1132" s="172"/>
      <c r="E1132" s="176" t="str">
        <f>IFERROR(VLOOKUP($D1132,'2. Provider Details'!$A:$H,2,FALSE),"Select Supplier")</f>
        <v>Select Supplier</v>
      </c>
      <c r="F1132" s="177" t="str">
        <f>IFERROR(VLOOKUP($D1132,'2. Provider Details'!$A:$H,6,FALSE),"Select Supplier")</f>
        <v>Select Supplier</v>
      </c>
      <c r="G1132" s="170"/>
      <c r="H1132" s="170"/>
      <c r="I1132" s="170"/>
      <c r="J1132" s="177" t="str">
        <f>IFERROR(VLOOKUP($D1132,'2. Provider Details'!$A:$H,7,FALSE),"Select Supplier")</f>
        <v>Select Supplier</v>
      </c>
      <c r="K1132" s="173"/>
      <c r="L1132" s="171"/>
      <c r="M1132" s="171"/>
      <c r="N1132" s="171"/>
      <c r="O1132" s="170"/>
      <c r="P1132" s="11"/>
    </row>
    <row r="1133" spans="1:16" ht="15" hidden="1" customHeight="1" x14ac:dyDescent="0.2">
      <c r="A1133" s="171"/>
      <c r="B1133" s="171"/>
      <c r="C1133" s="175"/>
      <c r="D1133" s="172"/>
      <c r="E1133" s="176" t="str">
        <f>IFERROR(VLOOKUP($D1133,'2. Provider Details'!$A:$H,2,FALSE),"Select Supplier")</f>
        <v>Select Supplier</v>
      </c>
      <c r="F1133" s="177" t="str">
        <f>IFERROR(VLOOKUP($D1133,'2. Provider Details'!$A:$H,6,FALSE),"Select Supplier")</f>
        <v>Select Supplier</v>
      </c>
      <c r="G1133" s="170"/>
      <c r="H1133" s="170"/>
      <c r="I1133" s="170"/>
      <c r="J1133" s="177" t="str">
        <f>IFERROR(VLOOKUP($D1133,'2. Provider Details'!$A:$H,7,FALSE),"Select Supplier")</f>
        <v>Select Supplier</v>
      </c>
      <c r="K1133" s="173"/>
      <c r="L1133" s="171"/>
      <c r="M1133" s="171"/>
      <c r="N1133" s="171"/>
      <c r="O1133" s="170"/>
      <c r="P1133" s="11"/>
    </row>
    <row r="1134" spans="1:16" ht="15" hidden="1" customHeight="1" x14ac:dyDescent="0.2">
      <c r="A1134" s="171"/>
      <c r="B1134" s="171"/>
      <c r="C1134" s="175"/>
      <c r="D1134" s="172"/>
      <c r="E1134" s="176" t="str">
        <f>IFERROR(VLOOKUP($D1134,'2. Provider Details'!$A:$H,2,FALSE),"Select Supplier")</f>
        <v>Select Supplier</v>
      </c>
      <c r="F1134" s="177" t="str">
        <f>IFERROR(VLOOKUP($D1134,'2. Provider Details'!$A:$H,6,FALSE),"Select Supplier")</f>
        <v>Select Supplier</v>
      </c>
      <c r="G1134" s="170"/>
      <c r="H1134" s="170"/>
      <c r="I1134" s="170"/>
      <c r="J1134" s="177" t="str">
        <f>IFERROR(VLOOKUP($D1134,'2. Provider Details'!$A:$H,7,FALSE),"Select Supplier")</f>
        <v>Select Supplier</v>
      </c>
      <c r="K1134" s="173"/>
      <c r="L1134" s="171"/>
      <c r="M1134" s="171"/>
      <c r="N1134" s="171"/>
      <c r="O1134" s="170"/>
      <c r="P1134" s="11"/>
    </row>
    <row r="1135" spans="1:16" ht="15" hidden="1" customHeight="1" x14ac:dyDescent="0.2">
      <c r="A1135" s="171"/>
      <c r="B1135" s="171"/>
      <c r="C1135" s="175"/>
      <c r="D1135" s="172"/>
      <c r="E1135" s="176" t="str">
        <f>IFERROR(VLOOKUP($D1135,'2. Provider Details'!$A:$H,2,FALSE),"Select Supplier")</f>
        <v>Select Supplier</v>
      </c>
      <c r="F1135" s="177" t="str">
        <f>IFERROR(VLOOKUP($D1135,'2. Provider Details'!$A:$H,6,FALSE),"Select Supplier")</f>
        <v>Select Supplier</v>
      </c>
      <c r="G1135" s="170"/>
      <c r="H1135" s="170"/>
      <c r="I1135" s="170"/>
      <c r="J1135" s="177" t="str">
        <f>IFERROR(VLOOKUP($D1135,'2. Provider Details'!$A:$H,7,FALSE),"Select Supplier")</f>
        <v>Select Supplier</v>
      </c>
      <c r="K1135" s="173"/>
      <c r="L1135" s="171"/>
      <c r="M1135" s="171"/>
      <c r="N1135" s="171"/>
      <c r="O1135" s="170"/>
      <c r="P1135" s="11"/>
    </row>
    <row r="1136" spans="1:16" ht="90" hidden="1" customHeight="1" x14ac:dyDescent="0.2">
      <c r="A1136" s="87">
        <v>45056</v>
      </c>
      <c r="B1136" s="87">
        <v>45058</v>
      </c>
      <c r="C1136" s="167">
        <v>2470</v>
      </c>
      <c r="D1136" s="85" t="s">
        <v>90</v>
      </c>
      <c r="E1136" s="28" t="str">
        <f>IFERROR(VLOOKUP($D1136,'2. Provider Details'!$A:$H,2,FALSE),"Select Supplier")</f>
        <v>Dean Row Court  
Summerfields Village Centre 
Dean Row Road  
Wilmslow 
SK9 2TB</v>
      </c>
      <c r="F1136" s="31">
        <f>IFERROR(VLOOKUP($D1136,'2. Provider Details'!$A:$H,6,FALSE),"Select Supplier")</f>
        <v>235030744</v>
      </c>
      <c r="G1136" s="86" t="s">
        <v>44</v>
      </c>
      <c r="H1136" s="86"/>
      <c r="I1136" s="86"/>
      <c r="J1136" s="31" t="str">
        <f>IFERROR(VLOOKUP($D1136,'2. Provider Details'!$A:$H,7,FALSE),"Select Supplier")</f>
        <v>Yes</v>
      </c>
      <c r="K1136" s="89" t="s">
        <v>162</v>
      </c>
      <c r="L1136" s="87">
        <v>45058</v>
      </c>
      <c r="M1136" s="87">
        <v>45061</v>
      </c>
      <c r="N1136" s="87">
        <v>45132</v>
      </c>
      <c r="O1136" s="108" t="s">
        <v>12</v>
      </c>
      <c r="P1136" s="11"/>
    </row>
    <row r="1137" spans="1:16" ht="45" hidden="1" customHeight="1" x14ac:dyDescent="0.2">
      <c r="A1137" s="87">
        <v>45072</v>
      </c>
      <c r="B1137" s="87">
        <v>45077</v>
      </c>
      <c r="C1137" s="167">
        <v>3528</v>
      </c>
      <c r="D1137" s="85" t="s">
        <v>413</v>
      </c>
      <c r="E1137" s="28" t="str">
        <f>IFERROR(VLOOKUP($D1137,'2. Provider Details'!$A:$H,2,FALSE),"Select Supplier")</f>
        <v>110 Wigmore St
London
W1U 3RW</v>
      </c>
      <c r="F1137" s="31">
        <f>IFERROR(VLOOKUP($D1137,'2. Provider Details'!$A:$H,6,FALSE),"Select Supplier")</f>
        <v>0</v>
      </c>
      <c r="G1137" s="86" t="s">
        <v>5</v>
      </c>
      <c r="H1137" s="86"/>
      <c r="I1137" s="86"/>
      <c r="J1137" s="31" t="str">
        <f>IFERROR(VLOOKUP($D1137,'2. Provider Details'!$A:$H,7,FALSE),"Select Supplier")</f>
        <v>Yes</v>
      </c>
      <c r="K1137" s="89">
        <v>1</v>
      </c>
      <c r="L1137" s="87">
        <v>45077</v>
      </c>
      <c r="M1137" s="87">
        <v>45082</v>
      </c>
      <c r="N1137" s="87">
        <v>45107</v>
      </c>
      <c r="O1137" s="108" t="s">
        <v>12</v>
      </c>
      <c r="P1137" s="11"/>
    </row>
    <row r="1138" spans="1:16" ht="90" hidden="1" customHeight="1" x14ac:dyDescent="0.2">
      <c r="A1138" s="87">
        <v>45068</v>
      </c>
      <c r="B1138" s="87">
        <v>45069</v>
      </c>
      <c r="C1138" s="167">
        <v>1820</v>
      </c>
      <c r="D1138" s="85" t="s">
        <v>90</v>
      </c>
      <c r="E1138" s="28" t="str">
        <f>IFERROR(VLOOKUP($D1138,'2. Provider Details'!$A:$H,2,FALSE),"Select Supplier")</f>
        <v>Dean Row Court  
Summerfields Village Centre 
Dean Row Road  
Wilmslow 
SK9 2TB</v>
      </c>
      <c r="F1138" s="31">
        <f>IFERROR(VLOOKUP($D1138,'2. Provider Details'!$A:$H,6,FALSE),"Select Supplier")</f>
        <v>235030744</v>
      </c>
      <c r="G1138" s="86" t="s">
        <v>322</v>
      </c>
      <c r="H1138" s="86"/>
      <c r="I1138" s="86"/>
      <c r="J1138" s="31" t="str">
        <f>IFERROR(VLOOKUP($D1138,'2. Provider Details'!$A:$H,7,FALSE),"Select Supplier")</f>
        <v>Yes</v>
      </c>
      <c r="K1138" s="89">
        <v>1</v>
      </c>
      <c r="L1138" s="87">
        <v>45069</v>
      </c>
      <c r="M1138" s="87">
        <v>45082</v>
      </c>
      <c r="N1138" s="87">
        <v>45128</v>
      </c>
      <c r="O1138" s="108" t="s">
        <v>12</v>
      </c>
      <c r="P1138" s="11"/>
    </row>
    <row r="1139" spans="1:16" ht="15" hidden="1" customHeight="1" x14ac:dyDescent="0.2">
      <c r="A1139" s="171"/>
      <c r="B1139" s="171"/>
      <c r="C1139" s="175"/>
      <c r="D1139" s="172"/>
      <c r="E1139" s="176" t="str">
        <f>IFERROR(VLOOKUP($D1139,'2. Provider Details'!$A:$H,2,FALSE),"Select Supplier")</f>
        <v>Select Supplier</v>
      </c>
      <c r="F1139" s="177" t="str">
        <f>IFERROR(VLOOKUP($D1139,'2. Provider Details'!$A:$H,6,FALSE),"Select Supplier")</f>
        <v>Select Supplier</v>
      </c>
      <c r="G1139" s="170"/>
      <c r="H1139" s="170"/>
      <c r="I1139" s="170"/>
      <c r="J1139" s="177" t="str">
        <f>IFERROR(VLOOKUP($D1139,'2. Provider Details'!$A:$H,7,FALSE),"Select Supplier")</f>
        <v>Select Supplier</v>
      </c>
      <c r="K1139" s="173"/>
      <c r="L1139" s="171"/>
      <c r="M1139" s="171"/>
      <c r="N1139" s="171"/>
      <c r="O1139" s="170"/>
      <c r="P1139" s="11"/>
    </row>
    <row r="1140" spans="1:16" ht="15" hidden="1" customHeight="1" x14ac:dyDescent="0.2">
      <c r="A1140" s="171"/>
      <c r="B1140" s="171"/>
      <c r="C1140" s="175"/>
      <c r="D1140" s="172"/>
      <c r="E1140" s="176" t="str">
        <f>IFERROR(VLOOKUP($D1140,'2. Provider Details'!$A:$H,2,FALSE),"Select Supplier")</f>
        <v>Select Supplier</v>
      </c>
      <c r="F1140" s="177" t="str">
        <f>IFERROR(VLOOKUP($D1140,'2. Provider Details'!$A:$H,6,FALSE),"Select Supplier")</f>
        <v>Select Supplier</v>
      </c>
      <c r="G1140" s="170"/>
      <c r="H1140" s="170"/>
      <c r="I1140" s="170"/>
      <c r="J1140" s="177" t="str">
        <f>IFERROR(VLOOKUP($D1140,'2. Provider Details'!$A:$H,7,FALSE),"Select Supplier")</f>
        <v>Select Supplier</v>
      </c>
      <c r="K1140" s="173"/>
      <c r="L1140" s="171"/>
      <c r="M1140" s="171"/>
      <c r="N1140" s="171"/>
      <c r="O1140" s="170"/>
      <c r="P1140" s="11"/>
    </row>
    <row r="1141" spans="1:16" ht="15" hidden="1" customHeight="1" x14ac:dyDescent="0.2">
      <c r="A1141" s="171"/>
      <c r="B1141" s="171"/>
      <c r="C1141" s="175"/>
      <c r="D1141" s="172"/>
      <c r="E1141" s="176" t="str">
        <f>IFERROR(VLOOKUP($D1141,'2. Provider Details'!$A:$H,2,FALSE),"Select Supplier")</f>
        <v>Select Supplier</v>
      </c>
      <c r="F1141" s="177" t="str">
        <f>IFERROR(VLOOKUP($D1141,'2. Provider Details'!$A:$H,6,FALSE),"Select Supplier")</f>
        <v>Select Supplier</v>
      </c>
      <c r="G1141" s="170"/>
      <c r="H1141" s="170"/>
      <c r="I1141" s="170"/>
      <c r="J1141" s="177" t="str">
        <f>IFERROR(VLOOKUP($D1141,'2. Provider Details'!$A:$H,7,FALSE),"Select Supplier")</f>
        <v>Select Supplier</v>
      </c>
      <c r="K1141" s="173"/>
      <c r="L1141" s="171"/>
      <c r="M1141" s="171"/>
      <c r="N1141" s="171"/>
      <c r="O1141" s="170"/>
      <c r="P1141" s="11"/>
    </row>
    <row r="1142" spans="1:16" ht="45" hidden="1" customHeight="1" x14ac:dyDescent="0.2">
      <c r="A1142" s="87">
        <v>45070</v>
      </c>
      <c r="B1142" s="87">
        <v>45070</v>
      </c>
      <c r="C1142" s="167">
        <v>1400</v>
      </c>
      <c r="D1142" s="85" t="s">
        <v>175</v>
      </c>
      <c r="E1142" s="28" t="str">
        <f>IFERROR(VLOOKUP($D1142,'2. Provider Details'!$A:$H,2,FALSE),"Select Supplier")</f>
        <v>Orchard Street
Tamworth
B79 7RH</v>
      </c>
      <c r="F1142" s="31" t="str">
        <f>IFERROR(VLOOKUP($D1142,'2. Provider Details'!$A:$H,6,FALSE),"Select Supplier")</f>
        <v>N/A</v>
      </c>
      <c r="G1142" s="86" t="s">
        <v>44</v>
      </c>
      <c r="H1142" s="86"/>
      <c r="I1142" s="86"/>
      <c r="J1142" s="31" t="str">
        <f>IFERROR(VLOOKUP($D1142,'2. Provider Details'!$A:$H,7,FALSE),"Select Supplier")</f>
        <v>Yes</v>
      </c>
      <c r="K1142" s="89" t="s">
        <v>162</v>
      </c>
      <c r="L1142" s="87">
        <v>45070</v>
      </c>
      <c r="M1142" s="87">
        <v>45082</v>
      </c>
      <c r="N1142" s="87">
        <v>45128</v>
      </c>
      <c r="O1142" s="108" t="s">
        <v>12</v>
      </c>
      <c r="P1142" s="11"/>
    </row>
    <row r="1143" spans="1:16" ht="15" hidden="1" customHeight="1" x14ac:dyDescent="0.2">
      <c r="A1143" s="171"/>
      <c r="B1143" s="171"/>
      <c r="C1143" s="175"/>
      <c r="D1143" s="172"/>
      <c r="E1143" s="176"/>
      <c r="F1143" s="177"/>
      <c r="G1143" s="170"/>
      <c r="H1143" s="170"/>
      <c r="I1143" s="170"/>
      <c r="J1143" s="177" t="str">
        <f>IFERROR(VLOOKUP($D1143,'2. Provider Details'!$A:$H,7,FALSE),"Select Supplier")</f>
        <v>Select Supplier</v>
      </c>
      <c r="K1143" s="173"/>
      <c r="L1143" s="171"/>
      <c r="M1143" s="171"/>
      <c r="N1143" s="171"/>
      <c r="O1143" s="170"/>
      <c r="P1143" s="11"/>
    </row>
    <row r="1144" spans="1:16" ht="15" hidden="1" customHeight="1" x14ac:dyDescent="0.2">
      <c r="A1144" s="171"/>
      <c r="B1144" s="171"/>
      <c r="C1144" s="175"/>
      <c r="D1144" s="172"/>
      <c r="E1144" s="176"/>
      <c r="F1144" s="177"/>
      <c r="G1144" s="170"/>
      <c r="H1144" s="170"/>
      <c r="I1144" s="170"/>
      <c r="J1144" s="177" t="str">
        <f>IFERROR(VLOOKUP($D1144,'2. Provider Details'!$A:$H,7,FALSE),"Select Supplier")</f>
        <v>Select Supplier</v>
      </c>
      <c r="K1144" s="173"/>
      <c r="L1144" s="171"/>
      <c r="M1144" s="171"/>
      <c r="N1144" s="171"/>
      <c r="O1144" s="170"/>
      <c r="P1144" s="11"/>
    </row>
    <row r="1145" spans="1:16" ht="15" hidden="1" customHeight="1" x14ac:dyDescent="0.2">
      <c r="A1145" s="171"/>
      <c r="B1145" s="171"/>
      <c r="C1145" s="175"/>
      <c r="D1145" s="172"/>
      <c r="E1145" s="176"/>
      <c r="F1145" s="177"/>
      <c r="G1145" s="170"/>
      <c r="H1145" s="170"/>
      <c r="I1145" s="170"/>
      <c r="J1145" s="177" t="str">
        <f>IFERROR(VLOOKUP($D1145,'2. Provider Details'!$A:$H,7,FALSE),"Select Supplier")</f>
        <v>Select Supplier</v>
      </c>
      <c r="K1145" s="173"/>
      <c r="L1145" s="171"/>
      <c r="M1145" s="171"/>
      <c r="N1145" s="171"/>
      <c r="O1145" s="170"/>
      <c r="P1145" s="11"/>
    </row>
    <row r="1146" spans="1:16" ht="60" hidden="1" customHeight="1" x14ac:dyDescent="0.2">
      <c r="A1146" s="87">
        <v>45091</v>
      </c>
      <c r="B1146" s="87">
        <v>45091</v>
      </c>
      <c r="C1146" s="167">
        <v>1440</v>
      </c>
      <c r="D1146" s="85" t="s">
        <v>80</v>
      </c>
      <c r="E1146" s="28" t="str">
        <f>IFERROR(VLOOKUP($D1146,'2. Provider Details'!$A:$H,2,FALSE),"Select Supplier")</f>
        <v>11 Ferndell Close 
Cannock 
Staffs 
WS11 1HR</v>
      </c>
      <c r="F1146" s="31" t="str">
        <f>IFERROR(VLOOKUP($D1146,'2. Provider Details'!$A:$H,6,FALSE),"Select Supplier")</f>
        <v>N/A</v>
      </c>
      <c r="G1146" s="86" t="s">
        <v>322</v>
      </c>
      <c r="H1146" s="86"/>
      <c r="I1146" s="86"/>
      <c r="J1146" s="31" t="str">
        <f>IFERROR(VLOOKUP($D1146,'2. Provider Details'!$A:$H,7,FALSE),"Select Supplier")</f>
        <v>Yes</v>
      </c>
      <c r="K1146" s="89">
        <v>1</v>
      </c>
      <c r="L1146" s="87">
        <v>45091</v>
      </c>
      <c r="M1146" s="87">
        <v>45091</v>
      </c>
      <c r="N1146" s="87">
        <v>45128</v>
      </c>
      <c r="O1146" s="108" t="s">
        <v>12</v>
      </c>
      <c r="P1146" s="11"/>
    </row>
    <row r="1147" spans="1:16" ht="15" hidden="1" customHeight="1" x14ac:dyDescent="0.2">
      <c r="A1147" s="171"/>
      <c r="B1147" s="171"/>
      <c r="C1147" s="175"/>
      <c r="D1147" s="172"/>
      <c r="E1147" s="176" t="str">
        <f>IFERROR(VLOOKUP($D1147,'2. Provider Details'!$A:$H,2,FALSE),"Select Supplier")</f>
        <v>Select Supplier</v>
      </c>
      <c r="F1147" s="177" t="str">
        <f>IFERROR(VLOOKUP($D1147,'2. Provider Details'!$A:$H,6,FALSE),"Select Supplier")</f>
        <v>Select Supplier</v>
      </c>
      <c r="G1147" s="170"/>
      <c r="H1147" s="170"/>
      <c r="I1147" s="170"/>
      <c r="J1147" s="177" t="str">
        <f>IFERROR(VLOOKUP($D1147,'2. Provider Details'!$A:$H,7,FALSE),"Select Supplier")</f>
        <v>Select Supplier</v>
      </c>
      <c r="K1147" s="173"/>
      <c r="L1147" s="171"/>
      <c r="M1147" s="171"/>
      <c r="N1147" s="171"/>
      <c r="O1147" s="170"/>
      <c r="P1147" s="11"/>
    </row>
    <row r="1148" spans="1:16" ht="60" hidden="1" customHeight="1" x14ac:dyDescent="0.2">
      <c r="A1148" s="87">
        <v>45097</v>
      </c>
      <c r="B1148" s="87">
        <v>45104</v>
      </c>
      <c r="C1148" s="167">
        <v>2640</v>
      </c>
      <c r="D1148" s="85" t="s">
        <v>369</v>
      </c>
      <c r="E1148" s="28" t="str">
        <f>IFERROR(VLOOKUP($D1148,'2. Provider Details'!$A:$H,2,FALSE),"Select Supplier")</f>
        <v>204c High Street 
Ongar
Essex
C5 9JJ</v>
      </c>
      <c r="F1148" s="31">
        <f>IFERROR(VLOOKUP($D1148,'2. Provider Details'!$A:$H,6,FALSE),"Select Supplier")</f>
        <v>0</v>
      </c>
      <c r="G1148" s="86" t="s">
        <v>5</v>
      </c>
      <c r="H1148" s="86"/>
      <c r="I1148" s="86"/>
      <c r="J1148" s="31">
        <f>IFERROR(VLOOKUP($D1148,'2. Provider Details'!$A:$H,7,FALSE),"Select Supplier")</f>
        <v>0</v>
      </c>
      <c r="K1148" s="89">
        <v>1</v>
      </c>
      <c r="L1148" s="87">
        <v>45104</v>
      </c>
      <c r="M1148" s="87">
        <v>45103</v>
      </c>
      <c r="N1148" s="87">
        <v>45132</v>
      </c>
      <c r="O1148" s="108" t="s">
        <v>12</v>
      </c>
      <c r="P1148" s="11"/>
    </row>
    <row r="1149" spans="1:16" ht="15" hidden="1" customHeight="1" x14ac:dyDescent="0.2">
      <c r="A1149" s="171"/>
      <c r="B1149" s="171"/>
      <c r="C1149" s="175"/>
      <c r="D1149" s="172"/>
      <c r="E1149" s="176" t="str">
        <f>IFERROR(VLOOKUP($D1149,'2. Provider Details'!$A:$H,2,FALSE),"Select Supplier")</f>
        <v>Select Supplier</v>
      </c>
      <c r="F1149" s="177" t="str">
        <f>IFERROR(VLOOKUP($D1149,'2. Provider Details'!$A:$H,6,FALSE),"Select Supplier")</f>
        <v>Select Supplier</v>
      </c>
      <c r="G1149" s="170"/>
      <c r="H1149" s="170"/>
      <c r="I1149" s="170"/>
      <c r="J1149" s="177" t="str">
        <f>IFERROR(VLOOKUP($D1149,'2. Provider Details'!$A:$H,7,FALSE),"Select Supplier")</f>
        <v>Select Supplier</v>
      </c>
      <c r="K1149" s="173"/>
      <c r="L1149" s="171"/>
      <c r="M1149" s="171"/>
      <c r="N1149" s="171"/>
      <c r="O1149" s="170"/>
      <c r="P1149" s="11"/>
    </row>
    <row r="1150" spans="1:16" ht="90" hidden="1" customHeight="1" x14ac:dyDescent="0.2">
      <c r="A1150" s="87">
        <v>45064</v>
      </c>
      <c r="B1150" s="87">
        <v>45068</v>
      </c>
      <c r="C1150" s="167">
        <v>22000</v>
      </c>
      <c r="D1150" s="85" t="s">
        <v>90</v>
      </c>
      <c r="E1150" s="28" t="str">
        <f>IFERROR(VLOOKUP($D1150,'2. Provider Details'!$A:$H,2,FALSE),"Select Supplier")</f>
        <v>Dean Row Court  
Summerfields Village Centre 
Dean Row Road  
Wilmslow 
SK9 2TB</v>
      </c>
      <c r="F1150" s="31">
        <f>IFERROR(VLOOKUP($D1150,'2. Provider Details'!$A:$H,6,FALSE),"Select Supplier")</f>
        <v>235030744</v>
      </c>
      <c r="G1150" s="86" t="s">
        <v>44</v>
      </c>
      <c r="H1150" s="86"/>
      <c r="I1150" s="86"/>
      <c r="J1150" s="31" t="str">
        <f>IFERROR(VLOOKUP($D1150,'2. Provider Details'!$A:$H,7,FALSE),"Select Supplier")</f>
        <v>Yes</v>
      </c>
      <c r="K1150" s="89" t="s">
        <v>44</v>
      </c>
      <c r="L1150" s="87">
        <v>45068</v>
      </c>
      <c r="M1150" s="87">
        <v>45173</v>
      </c>
      <c r="N1150" s="87">
        <v>45281</v>
      </c>
      <c r="O1150" s="108" t="s">
        <v>12</v>
      </c>
      <c r="P1150" s="11"/>
    </row>
    <row r="1151" spans="1:16" ht="15" hidden="1" customHeight="1" x14ac:dyDescent="0.2">
      <c r="A1151" s="171"/>
      <c r="B1151" s="171"/>
      <c r="C1151" s="175"/>
      <c r="D1151" s="172"/>
      <c r="E1151" s="176" t="str">
        <f>IFERROR(VLOOKUP($D1151,'2. Provider Details'!$A:$H,2,FALSE),"Select Supplier")</f>
        <v>Select Supplier</v>
      </c>
      <c r="F1151" s="177" t="str">
        <f>IFERROR(VLOOKUP($D1151,'2. Provider Details'!$A:$H,6,FALSE),"Select Supplier")</f>
        <v>Select Supplier</v>
      </c>
      <c r="G1151" s="170"/>
      <c r="H1151" s="170"/>
      <c r="I1151" s="170"/>
      <c r="J1151" s="177" t="str">
        <f>IFERROR(VLOOKUP($D1151,'2. Provider Details'!$A:$H,7,FALSE),"Select Supplier")</f>
        <v>Select Supplier</v>
      </c>
      <c r="K1151" s="173"/>
      <c r="L1151" s="171"/>
      <c r="M1151" s="171"/>
      <c r="N1151" s="171"/>
      <c r="O1151" s="170"/>
      <c r="P1151" s="11"/>
    </row>
    <row r="1152" spans="1:16" ht="15" hidden="1" customHeight="1" x14ac:dyDescent="0.2">
      <c r="A1152" s="171"/>
      <c r="B1152" s="171"/>
      <c r="C1152" s="175"/>
      <c r="D1152" s="172"/>
      <c r="E1152" s="176" t="str">
        <f>IFERROR(VLOOKUP($D1152,'2. Provider Details'!$A:$H,2,FALSE),"Select Supplier")</f>
        <v>Select Supplier</v>
      </c>
      <c r="F1152" s="177" t="str">
        <f>IFERROR(VLOOKUP($D1152,'2. Provider Details'!$A:$H,6,FALSE),"Select Supplier")</f>
        <v>Select Supplier</v>
      </c>
      <c r="G1152" s="170"/>
      <c r="H1152" s="170"/>
      <c r="I1152" s="170"/>
      <c r="J1152" s="177" t="str">
        <f>IFERROR(VLOOKUP($D1152,'2. Provider Details'!$A:$H,7,FALSE),"Select Supplier")</f>
        <v>Select Supplier</v>
      </c>
      <c r="K1152" s="173"/>
      <c r="L1152" s="171"/>
      <c r="M1152" s="171"/>
      <c r="N1152" s="171"/>
      <c r="O1152" s="170"/>
      <c r="P1152" s="11"/>
    </row>
    <row r="1153" spans="1:16" ht="60" hidden="1" customHeight="1" x14ac:dyDescent="0.2">
      <c r="A1153" s="87">
        <v>45064</v>
      </c>
      <c r="B1153" s="87">
        <v>45065</v>
      </c>
      <c r="C1153" s="167">
        <v>3250</v>
      </c>
      <c r="D1153" s="85" t="s">
        <v>369</v>
      </c>
      <c r="E1153" s="28" t="str">
        <f>IFERROR(VLOOKUP($D1153,'2. Provider Details'!$A:$H,2,FALSE),"Select Supplier")</f>
        <v>204c High Street 
Ongar
Essex
C5 9JJ</v>
      </c>
      <c r="F1153" s="31">
        <f>IFERROR(VLOOKUP($D1153,'2. Provider Details'!$A:$H,6,FALSE),"Select Supplier")</f>
        <v>0</v>
      </c>
      <c r="G1153" s="86" t="s">
        <v>44</v>
      </c>
      <c r="H1153" s="86"/>
      <c r="I1153" s="86"/>
      <c r="J1153" s="31">
        <f>IFERROR(VLOOKUP($D1153,'2. Provider Details'!$A:$H,7,FALSE),"Select Supplier")</f>
        <v>0</v>
      </c>
      <c r="K1153" s="89" t="s">
        <v>44</v>
      </c>
      <c r="L1153" s="87">
        <v>45065</v>
      </c>
      <c r="M1153" s="87">
        <v>45068</v>
      </c>
      <c r="N1153" s="87">
        <v>45132</v>
      </c>
      <c r="O1153" s="108" t="s">
        <v>12</v>
      </c>
      <c r="P1153" s="11"/>
    </row>
    <row r="1154" spans="1:16" ht="60" hidden="1" customHeight="1" x14ac:dyDescent="0.2">
      <c r="A1154" s="87">
        <v>45091</v>
      </c>
      <c r="B1154" s="87">
        <v>45091</v>
      </c>
      <c r="C1154" s="110">
        <v>8280</v>
      </c>
      <c r="D1154" s="85" t="s">
        <v>80</v>
      </c>
      <c r="E1154" s="28" t="str">
        <f>IFERROR(VLOOKUP($D1154,'2. Provider Details'!$A:$H,2,FALSE),"Select Supplier")</f>
        <v>11 Ferndell Close 
Cannock 
Staffs 
WS11 1HR</v>
      </c>
      <c r="F1154" s="31" t="str">
        <f>IFERROR(VLOOKUP($D1154,'2. Provider Details'!$A:$H,6,FALSE),"Select Supplier")</f>
        <v>N/A</v>
      </c>
      <c r="G1154" s="86" t="s">
        <v>5</v>
      </c>
      <c r="H1154" s="86"/>
      <c r="I1154" s="86"/>
      <c r="J1154" s="31" t="str">
        <f>IFERROR(VLOOKUP($D1154,'2. Provider Details'!$A:$H,7,FALSE),"Select Supplier")</f>
        <v>Yes</v>
      </c>
      <c r="K1154" s="89">
        <v>2</v>
      </c>
      <c r="L1154" s="87">
        <v>45091</v>
      </c>
      <c r="M1154" s="87">
        <v>45092</v>
      </c>
      <c r="N1154" s="87">
        <v>45226</v>
      </c>
      <c r="O1154" s="108" t="s">
        <v>12</v>
      </c>
      <c r="P1154" s="11"/>
    </row>
    <row r="1155" spans="1:16" ht="15" hidden="1" customHeight="1" x14ac:dyDescent="0.2">
      <c r="A1155" s="171"/>
      <c r="B1155" s="171"/>
      <c r="C1155" s="175"/>
      <c r="D1155" s="172"/>
      <c r="E1155" s="176" t="str">
        <f>IFERROR(VLOOKUP($D1155,'2. Provider Details'!$A:$H,2,FALSE),"Select Supplier")</f>
        <v>Select Supplier</v>
      </c>
      <c r="F1155" s="177" t="str">
        <f>IFERROR(VLOOKUP($D1155,'2. Provider Details'!$A:$H,6,FALSE),"Select Supplier")</f>
        <v>Select Supplier</v>
      </c>
      <c r="G1155" s="170"/>
      <c r="H1155" s="170"/>
      <c r="I1155" s="170"/>
      <c r="J1155" s="177" t="str">
        <f>IFERROR(VLOOKUP($D1155,'2. Provider Details'!$A:$H,7,FALSE),"Select Supplier")</f>
        <v>Select Supplier</v>
      </c>
      <c r="K1155" s="173"/>
      <c r="L1155" s="171"/>
      <c r="M1155" s="171"/>
      <c r="N1155" s="171"/>
      <c r="O1155" s="170"/>
      <c r="P1155" s="11"/>
    </row>
    <row r="1156" spans="1:16" ht="60" hidden="1" customHeight="1" x14ac:dyDescent="0.2">
      <c r="A1156" s="87">
        <v>45076</v>
      </c>
      <c r="B1156" s="87">
        <v>45082</v>
      </c>
      <c r="C1156" s="167">
        <v>3720</v>
      </c>
      <c r="D1156" s="85" t="s">
        <v>80</v>
      </c>
      <c r="E1156" s="28" t="str">
        <f>IFERROR(VLOOKUP($D1156,'2. Provider Details'!$A:$H,2,FALSE),"Select Supplier")</f>
        <v>11 Ferndell Close 
Cannock 
Staffs 
WS11 1HR</v>
      </c>
      <c r="F1156" s="31" t="str">
        <f>IFERROR(VLOOKUP($D1156,'2. Provider Details'!$A:$H,6,FALSE),"Select Supplier")</f>
        <v>N/A</v>
      </c>
      <c r="G1156" s="86" t="s">
        <v>5</v>
      </c>
      <c r="H1156" s="86"/>
      <c r="I1156" s="86"/>
      <c r="J1156" s="31" t="str">
        <f>IFERROR(VLOOKUP($D1156,'2. Provider Details'!$A:$H,7,FALSE),"Select Supplier")</f>
        <v>Yes</v>
      </c>
      <c r="K1156" s="89">
        <v>1</v>
      </c>
      <c r="L1156" s="87">
        <v>45082</v>
      </c>
      <c r="M1156" s="87">
        <v>45082</v>
      </c>
      <c r="N1156" s="87">
        <v>45226</v>
      </c>
      <c r="O1156" s="108" t="s">
        <v>12</v>
      </c>
      <c r="P1156" s="11"/>
    </row>
    <row r="1157" spans="1:16" ht="60" hidden="1" customHeight="1" x14ac:dyDescent="0.2">
      <c r="A1157" s="87">
        <v>45076</v>
      </c>
      <c r="B1157" s="87">
        <v>45082</v>
      </c>
      <c r="C1157" s="167">
        <v>3720</v>
      </c>
      <c r="D1157" s="85" t="s">
        <v>80</v>
      </c>
      <c r="E1157" s="28" t="str">
        <f>IFERROR(VLOOKUP($D1157,'2. Provider Details'!$A:$H,2,FALSE),"Select Supplier")</f>
        <v>11 Ferndell Close 
Cannock 
Staffs 
WS11 1HR</v>
      </c>
      <c r="F1157" s="31" t="str">
        <f>IFERROR(VLOOKUP($D1157,'2. Provider Details'!$A:$H,6,FALSE),"Select Supplier")</f>
        <v>N/A</v>
      </c>
      <c r="G1157" s="86" t="s">
        <v>5</v>
      </c>
      <c r="H1157" s="86"/>
      <c r="I1157" s="86"/>
      <c r="J1157" s="31" t="str">
        <f>IFERROR(VLOOKUP($D1157,'2. Provider Details'!$A:$H,7,FALSE),"Select Supplier")</f>
        <v>Yes</v>
      </c>
      <c r="K1157" s="89">
        <v>2</v>
      </c>
      <c r="L1157" s="87">
        <v>45082</v>
      </c>
      <c r="M1157" s="87">
        <v>45082</v>
      </c>
      <c r="N1157" s="87">
        <v>45226</v>
      </c>
      <c r="O1157" s="108" t="s">
        <v>12</v>
      </c>
      <c r="P1157" s="11"/>
    </row>
    <row r="1158" spans="1:16" ht="90" hidden="1" customHeight="1" x14ac:dyDescent="0.2">
      <c r="A1158" s="87">
        <v>45068</v>
      </c>
      <c r="B1158" s="87">
        <v>45071</v>
      </c>
      <c r="C1158" s="167">
        <v>1560</v>
      </c>
      <c r="D1158" s="85" t="s">
        <v>90</v>
      </c>
      <c r="E1158" s="28" t="str">
        <f>IFERROR(VLOOKUP($D1158,'2. Provider Details'!$A:$H,2,FALSE),"Select Supplier")</f>
        <v>Dean Row Court  
Summerfields Village Centre 
Dean Row Road  
Wilmslow 
SK9 2TB</v>
      </c>
      <c r="F1158" s="31">
        <f>IFERROR(VLOOKUP($D1158,'2. Provider Details'!$A:$H,6,FALSE),"Select Supplier")</f>
        <v>235030744</v>
      </c>
      <c r="G1158" s="86" t="s">
        <v>44</v>
      </c>
      <c r="H1158" s="86"/>
      <c r="I1158" s="86"/>
      <c r="J1158" s="31" t="str">
        <f>IFERROR(VLOOKUP($D1158,'2. Provider Details'!$A:$H,7,FALSE),"Select Supplier")</f>
        <v>Yes</v>
      </c>
      <c r="K1158" s="89" t="s">
        <v>162</v>
      </c>
      <c r="L1158" s="87">
        <v>45071</v>
      </c>
      <c r="M1158" s="87">
        <v>45096</v>
      </c>
      <c r="N1158" s="87">
        <v>45132</v>
      </c>
      <c r="O1158" s="108" t="s">
        <v>12</v>
      </c>
      <c r="P1158" s="11"/>
    </row>
    <row r="1159" spans="1:16" ht="15" hidden="1" customHeight="1" x14ac:dyDescent="0.2">
      <c r="A1159" s="171"/>
      <c r="B1159" s="171"/>
      <c r="C1159" s="175"/>
      <c r="D1159" s="172"/>
      <c r="E1159" s="176" t="str">
        <f>IFERROR(VLOOKUP($D1159,'2. Provider Details'!$A:$H,2,FALSE),"Select Supplier")</f>
        <v>Select Supplier</v>
      </c>
      <c r="F1159" s="177" t="str">
        <f>IFERROR(VLOOKUP($D1159,'2. Provider Details'!$A:$H,6,FALSE),"Select Supplier")</f>
        <v>Select Supplier</v>
      </c>
      <c r="G1159" s="170"/>
      <c r="H1159" s="170"/>
      <c r="I1159" s="170"/>
      <c r="J1159" s="177" t="str">
        <f>IFERROR(VLOOKUP($D1159,'2. Provider Details'!$A:$H,7,FALSE),"Select Supplier")</f>
        <v>Select Supplier</v>
      </c>
      <c r="K1159" s="173"/>
      <c r="L1159" s="171"/>
      <c r="M1159" s="171"/>
      <c r="N1159" s="171"/>
      <c r="O1159" s="170"/>
      <c r="P1159" s="11"/>
    </row>
    <row r="1160" spans="1:16" ht="15" hidden="1" customHeight="1" x14ac:dyDescent="0.2">
      <c r="A1160" s="171"/>
      <c r="B1160" s="171"/>
      <c r="C1160" s="175"/>
      <c r="D1160" s="172"/>
      <c r="E1160" s="176" t="str">
        <f>IFERROR(VLOOKUP($D1160,'2. Provider Details'!$A:$H,2,FALSE),"Select Supplier")</f>
        <v>Select Supplier</v>
      </c>
      <c r="F1160" s="177" t="str">
        <f>IFERROR(VLOOKUP($D1160,'2. Provider Details'!$A:$H,6,FALSE),"Select Supplier")</f>
        <v>Select Supplier</v>
      </c>
      <c r="G1160" s="170"/>
      <c r="H1160" s="170"/>
      <c r="I1160" s="170"/>
      <c r="J1160" s="177" t="str">
        <f>IFERROR(VLOOKUP($D1160,'2. Provider Details'!$A:$H,7,FALSE),"Select Supplier")</f>
        <v>Select Supplier</v>
      </c>
      <c r="K1160" s="173"/>
      <c r="L1160" s="171"/>
      <c r="M1160" s="171"/>
      <c r="N1160" s="171"/>
      <c r="O1160" s="170"/>
      <c r="P1160" s="11"/>
    </row>
    <row r="1161" spans="1:16" ht="15" hidden="1" customHeight="1" x14ac:dyDescent="0.2">
      <c r="A1161" s="171"/>
      <c r="B1161" s="171"/>
      <c r="C1161" s="175"/>
      <c r="D1161" s="172"/>
      <c r="E1161" s="176" t="str">
        <f>IFERROR(VLOOKUP($D1161,'2. Provider Details'!$A:$H,2,FALSE),"Select Supplier")</f>
        <v>Select Supplier</v>
      </c>
      <c r="F1161" s="177" t="str">
        <f>IFERROR(VLOOKUP($D1161,'2. Provider Details'!$A:$H,6,FALSE),"Select Supplier")</f>
        <v>Select Supplier</v>
      </c>
      <c r="G1161" s="170"/>
      <c r="H1161" s="170"/>
      <c r="I1161" s="170"/>
      <c r="J1161" s="177" t="str">
        <f>IFERROR(VLOOKUP($D1161,'2. Provider Details'!$A:$H,7,FALSE),"Select Supplier")</f>
        <v>Select Supplier</v>
      </c>
      <c r="K1161" s="173"/>
      <c r="L1161" s="171"/>
      <c r="M1161" s="171"/>
      <c r="N1161" s="171"/>
      <c r="O1161" s="170"/>
      <c r="P1161" s="11"/>
    </row>
    <row r="1162" spans="1:16" ht="45" hidden="1" customHeight="1" x14ac:dyDescent="0.2">
      <c r="A1162" s="87">
        <v>45091</v>
      </c>
      <c r="B1162" s="87">
        <v>45091</v>
      </c>
      <c r="C1162" s="167">
        <v>3424</v>
      </c>
      <c r="D1162" s="85" t="s">
        <v>384</v>
      </c>
      <c r="E1162" s="28" t="str">
        <f>IFERROR(VLOOKUP($D1162,'2. Provider Details'!$A:$H,2,FALSE),"Select Supplier")</f>
        <v>43 Edbury Rd
Rickmansworth
WD31BL</v>
      </c>
      <c r="F1162" s="31">
        <f>IFERROR(VLOOKUP($D1162,'2. Provider Details'!$A:$H,6,FALSE),"Select Supplier")</f>
        <v>227743123</v>
      </c>
      <c r="G1162" s="86" t="s">
        <v>5</v>
      </c>
      <c r="H1162" s="86"/>
      <c r="I1162" s="86"/>
      <c r="J1162" s="31" t="str">
        <f>IFERROR(VLOOKUP($D1162,'2. Provider Details'!$A:$H,7,FALSE),"Select Supplier")</f>
        <v>Yes</v>
      </c>
      <c r="K1162" s="89">
        <v>2</v>
      </c>
      <c r="L1162" s="87">
        <v>45092</v>
      </c>
      <c r="M1162" s="87">
        <v>45089</v>
      </c>
      <c r="N1162" s="87">
        <v>45132</v>
      </c>
      <c r="O1162" s="108" t="s">
        <v>12</v>
      </c>
      <c r="P1162" s="11"/>
    </row>
    <row r="1163" spans="1:16" ht="60" hidden="1" customHeight="1" x14ac:dyDescent="0.2">
      <c r="A1163" s="87">
        <v>45070</v>
      </c>
      <c r="B1163" s="87">
        <v>45069</v>
      </c>
      <c r="C1163" s="167">
        <v>1800</v>
      </c>
      <c r="D1163" s="85" t="s">
        <v>299</v>
      </c>
      <c r="E1163" s="28" t="str">
        <f>IFERROR(VLOOKUP($D1163,'2. Provider Details'!$A:$H,2,FALSE),"Select Supplier")</f>
        <v>5 St Paul's Square
Burton on Trent
Staffordshire
DE14 2EF</v>
      </c>
      <c r="F1163" s="31" t="str">
        <f>IFERROR(VLOOKUP($D1163,'2. Provider Details'!$A:$H,6,FALSE),"Select Supplier")</f>
        <v>N/A</v>
      </c>
      <c r="G1163" s="86" t="s">
        <v>44</v>
      </c>
      <c r="H1163" s="86"/>
      <c r="I1163" s="86"/>
      <c r="J1163" s="31" t="str">
        <f>IFERROR(VLOOKUP($D1163,'2. Provider Details'!$A:$H,7,FALSE),"Select Supplier")</f>
        <v>Yes</v>
      </c>
      <c r="K1163" s="89" t="s">
        <v>44</v>
      </c>
      <c r="L1163" s="87">
        <v>45069</v>
      </c>
      <c r="M1163" s="87">
        <v>45082</v>
      </c>
      <c r="N1163" s="87">
        <v>45132</v>
      </c>
      <c r="O1163" s="108" t="s">
        <v>12</v>
      </c>
      <c r="P1163" s="11"/>
    </row>
    <row r="1164" spans="1:16" ht="60" hidden="1" customHeight="1" x14ac:dyDescent="0.2">
      <c r="A1164" s="87">
        <v>45090</v>
      </c>
      <c r="B1164" s="87">
        <v>45090</v>
      </c>
      <c r="C1164" s="167">
        <v>3360</v>
      </c>
      <c r="D1164" s="85" t="s">
        <v>80</v>
      </c>
      <c r="E1164" s="28" t="str">
        <f>IFERROR(VLOOKUP($D1164,'2. Provider Details'!$A:$H,2,FALSE),"Select Supplier")</f>
        <v>11 Ferndell Close 
Cannock 
Staffs 
WS11 1HR</v>
      </c>
      <c r="F1164" s="31" t="str">
        <f>IFERROR(VLOOKUP($D1164,'2. Provider Details'!$A:$H,6,FALSE),"Select Supplier")</f>
        <v>N/A</v>
      </c>
      <c r="G1164" s="86" t="s">
        <v>5</v>
      </c>
      <c r="H1164" s="86"/>
      <c r="I1164" s="86"/>
      <c r="J1164" s="31" t="str">
        <f>IFERROR(VLOOKUP($D1164,'2. Provider Details'!$A:$H,7,FALSE),"Select Supplier")</f>
        <v>Yes</v>
      </c>
      <c r="K1164" s="89">
        <v>1</v>
      </c>
      <c r="L1164" s="87">
        <v>45090</v>
      </c>
      <c r="M1164" s="87">
        <v>45089</v>
      </c>
      <c r="N1164" s="87">
        <v>45226</v>
      </c>
      <c r="O1164" s="108" t="s">
        <v>12</v>
      </c>
      <c r="P1164" s="11"/>
    </row>
    <row r="1165" spans="1:16" ht="15" hidden="1" customHeight="1" x14ac:dyDescent="0.2">
      <c r="A1165" s="171"/>
      <c r="B1165" s="171"/>
      <c r="C1165" s="175"/>
      <c r="D1165" s="172"/>
      <c r="E1165" s="176" t="str">
        <f>IFERROR(VLOOKUP($D1165,'2. Provider Details'!$A:$H,2,FALSE),"Select Supplier")</f>
        <v>Select Supplier</v>
      </c>
      <c r="F1165" s="177" t="str">
        <f>IFERROR(VLOOKUP($D1165,'2. Provider Details'!$A:$H,6,FALSE),"Select Supplier")</f>
        <v>Select Supplier</v>
      </c>
      <c r="G1165" s="170"/>
      <c r="H1165" s="170"/>
      <c r="I1165" s="170"/>
      <c r="J1165" s="177" t="str">
        <f>IFERROR(VLOOKUP($D1165,'2. Provider Details'!$A:$H,7,FALSE),"Select Supplier")</f>
        <v>Select Supplier</v>
      </c>
      <c r="K1165" s="173"/>
      <c r="L1165" s="171"/>
      <c r="M1165" s="171"/>
      <c r="N1165" s="171"/>
      <c r="O1165" s="170"/>
      <c r="P1165" s="11"/>
    </row>
    <row r="1166" spans="1:16" ht="60" hidden="1" customHeight="1" x14ac:dyDescent="0.2">
      <c r="A1166" s="87">
        <v>45090</v>
      </c>
      <c r="B1166" s="87">
        <v>45099</v>
      </c>
      <c r="C1166" s="167">
        <v>23140</v>
      </c>
      <c r="D1166" s="85" t="s">
        <v>151</v>
      </c>
      <c r="E1166" s="28" t="str">
        <f>IFERROR(VLOOKUP($D1166,'2. Provider Details'!$A:$H,2,FALSE),"Select Supplier")</f>
        <v>2 Ashmore Drive 
Gnosall  
Staffordshire 
ST20 0RP</v>
      </c>
      <c r="F1166" s="31" t="str">
        <f>IFERROR(VLOOKUP($D1166,'2. Provider Details'!$A:$H,6,FALSE),"Select Supplier")</f>
        <v>N/A</v>
      </c>
      <c r="G1166" s="86" t="s">
        <v>322</v>
      </c>
      <c r="H1166" s="86"/>
      <c r="I1166" s="86"/>
      <c r="J1166" s="31" t="str">
        <f>IFERROR(VLOOKUP($D1166,'2. Provider Details'!$A:$H,7,FALSE),"Select Supplier")</f>
        <v>Yes</v>
      </c>
      <c r="K1166" s="89">
        <v>1</v>
      </c>
      <c r="L1166" s="87">
        <v>45099</v>
      </c>
      <c r="M1166" s="87">
        <v>45174</v>
      </c>
      <c r="N1166" s="87">
        <v>45471</v>
      </c>
      <c r="O1166" s="108" t="s">
        <v>12</v>
      </c>
      <c r="P1166" s="11"/>
    </row>
    <row r="1167" spans="1:16" ht="45" hidden="1" customHeight="1" x14ac:dyDescent="0.2">
      <c r="A1167" s="87">
        <v>45090</v>
      </c>
      <c r="B1167" s="87">
        <v>45091</v>
      </c>
      <c r="C1167" s="167">
        <v>1020</v>
      </c>
      <c r="D1167" s="85" t="s">
        <v>384</v>
      </c>
      <c r="E1167" s="28" t="str">
        <f>IFERROR(VLOOKUP($D1167,'2. Provider Details'!$A:$H,2,FALSE),"Select Supplier")</f>
        <v>43 Edbury Rd
Rickmansworth
WD31BL</v>
      </c>
      <c r="F1167" s="31">
        <f>IFERROR(VLOOKUP($D1167,'2. Provider Details'!$A:$H,6,FALSE),"Select Supplier")</f>
        <v>227743123</v>
      </c>
      <c r="G1167" s="86" t="s">
        <v>5</v>
      </c>
      <c r="H1167" s="86"/>
      <c r="I1167" s="86"/>
      <c r="J1167" s="31" t="str">
        <f>IFERROR(VLOOKUP($D1167,'2. Provider Details'!$A:$H,7,FALSE),"Select Supplier")</f>
        <v>Yes</v>
      </c>
      <c r="K1167" s="89">
        <v>1</v>
      </c>
      <c r="L1167" s="87">
        <v>45091</v>
      </c>
      <c r="M1167" s="87">
        <v>45096</v>
      </c>
      <c r="N1167" s="87">
        <v>45128</v>
      </c>
      <c r="O1167" s="108" t="s">
        <v>12</v>
      </c>
      <c r="P1167" s="11"/>
    </row>
    <row r="1168" spans="1:16" ht="60" hidden="1" customHeight="1" x14ac:dyDescent="0.2">
      <c r="A1168" s="87">
        <v>45097</v>
      </c>
      <c r="B1168" s="87">
        <v>45098</v>
      </c>
      <c r="C1168" s="167">
        <v>3120</v>
      </c>
      <c r="D1168" s="85" t="s">
        <v>80</v>
      </c>
      <c r="E1168" s="28" t="str">
        <f>IFERROR(VLOOKUP($D1168,'2. Provider Details'!$A:$H,2,FALSE),"Select Supplier")</f>
        <v>11 Ferndell Close 
Cannock 
Staffs 
WS11 1HR</v>
      </c>
      <c r="F1168" s="31" t="str">
        <f>IFERROR(VLOOKUP($D1168,'2. Provider Details'!$A:$H,6,FALSE),"Select Supplier")</f>
        <v>N/A</v>
      </c>
      <c r="G1168" s="86" t="s">
        <v>5</v>
      </c>
      <c r="H1168" s="86"/>
      <c r="I1168" s="86"/>
      <c r="J1168" s="31" t="str">
        <f>IFERROR(VLOOKUP($D1168,'2. Provider Details'!$A:$H,7,FALSE),"Select Supplier")</f>
        <v>Yes</v>
      </c>
      <c r="K1168" s="89">
        <v>1</v>
      </c>
      <c r="L1168" s="87">
        <v>45098</v>
      </c>
      <c r="M1168" s="87">
        <v>45103</v>
      </c>
      <c r="N1168" s="87">
        <v>45226</v>
      </c>
      <c r="O1168" s="108" t="s">
        <v>12</v>
      </c>
      <c r="P1168" s="11"/>
    </row>
    <row r="1169" spans="1:16" ht="60" hidden="1" customHeight="1" x14ac:dyDescent="0.2">
      <c r="A1169" s="87">
        <v>45072</v>
      </c>
      <c r="B1169" s="87">
        <v>45076</v>
      </c>
      <c r="C1169" s="167">
        <v>1950</v>
      </c>
      <c r="D1169" s="85" t="s">
        <v>369</v>
      </c>
      <c r="E1169" s="28" t="str">
        <f>IFERROR(VLOOKUP($D1169,'2. Provider Details'!$A:$H,2,FALSE),"Select Supplier")</f>
        <v>204c High Street 
Ongar
Essex
C5 9JJ</v>
      </c>
      <c r="F1169" s="31">
        <f>IFERROR(VLOOKUP($D1169,'2. Provider Details'!$A:$H,6,FALSE),"Select Supplier")</f>
        <v>0</v>
      </c>
      <c r="G1169" s="86" t="s">
        <v>44</v>
      </c>
      <c r="H1169" s="86"/>
      <c r="I1169" s="86"/>
      <c r="J1169" s="31">
        <f>IFERROR(VLOOKUP($D1169,'2. Provider Details'!$A:$H,7,FALSE),"Select Supplier")</f>
        <v>0</v>
      </c>
      <c r="K1169" s="89" t="s">
        <v>162</v>
      </c>
      <c r="L1169" s="87">
        <v>45076</v>
      </c>
      <c r="M1169" s="87">
        <v>45082</v>
      </c>
      <c r="N1169" s="87">
        <v>45132</v>
      </c>
      <c r="O1169" s="108" t="s">
        <v>12</v>
      </c>
      <c r="P1169" s="11"/>
    </row>
    <row r="1170" spans="1:16" ht="15" hidden="1" customHeight="1" x14ac:dyDescent="0.2">
      <c r="A1170" s="171"/>
      <c r="B1170" s="171"/>
      <c r="C1170" s="175"/>
      <c r="D1170" s="172"/>
      <c r="E1170" s="176" t="str">
        <f>IFERROR(VLOOKUP($D1170,'2. Provider Details'!$A:$H,2,FALSE),"Select Supplier")</f>
        <v>Select Supplier</v>
      </c>
      <c r="F1170" s="177" t="str">
        <f>IFERROR(VLOOKUP($D1170,'2. Provider Details'!$A:$H,6,FALSE),"Select Supplier")</f>
        <v>Select Supplier</v>
      </c>
      <c r="G1170" s="170"/>
      <c r="H1170" s="170"/>
      <c r="I1170" s="170"/>
      <c r="J1170" s="177" t="str">
        <f>IFERROR(VLOOKUP($D1170,'2. Provider Details'!$A:$H,7,FALSE),"Select Supplier")</f>
        <v>Select Supplier</v>
      </c>
      <c r="K1170" s="173"/>
      <c r="L1170" s="171"/>
      <c r="M1170" s="171"/>
      <c r="N1170" s="171"/>
      <c r="O1170" s="170"/>
      <c r="P1170" s="11"/>
    </row>
    <row r="1171" spans="1:16" ht="15" hidden="1" customHeight="1" x14ac:dyDescent="0.2">
      <c r="A1171" s="171"/>
      <c r="B1171" s="171"/>
      <c r="C1171" s="175"/>
      <c r="D1171" s="172"/>
      <c r="E1171" s="176" t="str">
        <f>IFERROR(VLOOKUP($D1171,'2. Provider Details'!$A:$H,2,FALSE),"Select Supplier")</f>
        <v>Select Supplier</v>
      </c>
      <c r="F1171" s="177" t="str">
        <f>IFERROR(VLOOKUP($D1171,'2. Provider Details'!$A:$H,6,FALSE),"Select Supplier")</f>
        <v>Select Supplier</v>
      </c>
      <c r="G1171" s="170"/>
      <c r="H1171" s="170"/>
      <c r="I1171" s="170"/>
      <c r="J1171" s="177" t="str">
        <f>IFERROR(VLOOKUP($D1171,'2. Provider Details'!$A:$H,7,FALSE),"Select Supplier")</f>
        <v>Select Supplier</v>
      </c>
      <c r="K1171" s="173"/>
      <c r="L1171" s="171"/>
      <c r="M1171" s="171"/>
      <c r="N1171" s="171"/>
      <c r="O1171" s="170"/>
      <c r="P1171" s="11"/>
    </row>
    <row r="1172" spans="1:16" ht="15" hidden="1" customHeight="1" x14ac:dyDescent="0.2">
      <c r="A1172" s="171"/>
      <c r="B1172" s="171"/>
      <c r="C1172" s="175"/>
      <c r="D1172" s="172"/>
      <c r="E1172" s="176" t="str">
        <f>IFERROR(VLOOKUP($D1172,'2. Provider Details'!$A:$H,2,FALSE),"Select Supplier")</f>
        <v>Select Supplier</v>
      </c>
      <c r="F1172" s="177" t="str">
        <f>IFERROR(VLOOKUP($D1172,'2. Provider Details'!$A:$H,6,FALSE),"Select Supplier")</f>
        <v>Select Supplier</v>
      </c>
      <c r="G1172" s="170"/>
      <c r="H1172" s="170"/>
      <c r="I1172" s="170"/>
      <c r="J1172" s="177" t="str">
        <f>IFERROR(VLOOKUP($D1172,'2. Provider Details'!$A:$H,7,FALSE),"Select Supplier")</f>
        <v>Select Supplier</v>
      </c>
      <c r="K1172" s="173"/>
      <c r="L1172" s="171"/>
      <c r="M1172" s="171"/>
      <c r="N1172" s="171"/>
      <c r="O1172" s="170"/>
      <c r="P1172" s="11"/>
    </row>
    <row r="1173" spans="1:16" ht="15" hidden="1" customHeight="1" x14ac:dyDescent="0.2">
      <c r="A1173" s="171"/>
      <c r="B1173" s="171"/>
      <c r="C1173" s="175"/>
      <c r="D1173" s="172"/>
      <c r="E1173" s="176" t="str">
        <f>IFERROR(VLOOKUP($D1173,'2. Provider Details'!$A:$H,2,FALSE),"Select Supplier")</f>
        <v>Select Supplier</v>
      </c>
      <c r="F1173" s="177" t="str">
        <f>IFERROR(VLOOKUP($D1173,'2. Provider Details'!$A:$H,6,FALSE),"Select Supplier")</f>
        <v>Select Supplier</v>
      </c>
      <c r="G1173" s="170"/>
      <c r="H1173" s="170"/>
      <c r="I1173" s="170"/>
      <c r="J1173" s="177" t="str">
        <f>IFERROR(VLOOKUP($D1173,'2. Provider Details'!$A:$H,7,FALSE),"Select Supplier")</f>
        <v>Select Supplier</v>
      </c>
      <c r="K1173" s="173"/>
      <c r="L1173" s="171"/>
      <c r="M1173" s="171"/>
      <c r="N1173" s="171"/>
      <c r="O1173" s="170"/>
      <c r="P1173" s="11"/>
    </row>
    <row r="1174" spans="1:16" ht="15" hidden="1" customHeight="1" x14ac:dyDescent="0.2">
      <c r="A1174" s="171"/>
      <c r="B1174" s="171"/>
      <c r="C1174" s="175"/>
      <c r="D1174" s="172"/>
      <c r="E1174" s="176" t="str">
        <f>IFERROR(VLOOKUP($D1174,'2. Provider Details'!$A:$H,2,FALSE),"Select Supplier")</f>
        <v>Select Supplier</v>
      </c>
      <c r="F1174" s="177" t="str">
        <f>IFERROR(VLOOKUP($D1174,'2. Provider Details'!$A:$H,6,FALSE),"Select Supplier")</f>
        <v>Select Supplier</v>
      </c>
      <c r="G1174" s="170"/>
      <c r="H1174" s="170"/>
      <c r="I1174" s="170"/>
      <c r="J1174" s="177" t="str">
        <f>IFERROR(VLOOKUP($D1174,'2. Provider Details'!$A:$H,7,FALSE),"Select Supplier")</f>
        <v>Select Supplier</v>
      </c>
      <c r="K1174" s="173"/>
      <c r="L1174" s="171"/>
      <c r="M1174" s="171"/>
      <c r="N1174" s="171"/>
      <c r="O1174" s="170"/>
      <c r="P1174" s="11"/>
    </row>
    <row r="1175" spans="1:16" ht="90" hidden="1" customHeight="1" x14ac:dyDescent="0.2">
      <c r="A1175" s="87">
        <v>45076</v>
      </c>
      <c r="B1175" s="87">
        <v>45086</v>
      </c>
      <c r="C1175" s="167">
        <v>1170</v>
      </c>
      <c r="D1175" s="85" t="s">
        <v>90</v>
      </c>
      <c r="E1175" s="28" t="str">
        <f>IFERROR(VLOOKUP($D1175,'2. Provider Details'!$A:$H,2,FALSE),"Select Supplier")</f>
        <v>Dean Row Court  
Summerfields Village Centre 
Dean Row Road  
Wilmslow 
SK9 2TB</v>
      </c>
      <c r="F1175" s="31">
        <f>IFERROR(VLOOKUP($D1175,'2. Provider Details'!$A:$H,6,FALSE),"Select Supplier")</f>
        <v>235030744</v>
      </c>
      <c r="G1175" s="86" t="s">
        <v>162</v>
      </c>
      <c r="H1175" s="86"/>
      <c r="I1175" s="86"/>
      <c r="J1175" s="31" t="str">
        <f>IFERROR(VLOOKUP($D1175,'2. Provider Details'!$A:$H,7,FALSE),"Select Supplier")</f>
        <v>Yes</v>
      </c>
      <c r="K1175" s="89" t="s">
        <v>162</v>
      </c>
      <c r="L1175" s="87">
        <v>45090</v>
      </c>
      <c r="M1175" s="87">
        <v>45103</v>
      </c>
      <c r="N1175" s="87">
        <v>45132</v>
      </c>
      <c r="O1175" s="108" t="s">
        <v>12</v>
      </c>
      <c r="P1175" s="11"/>
    </row>
    <row r="1176" spans="1:16" ht="60" hidden="1" customHeight="1" x14ac:dyDescent="0.2">
      <c r="A1176" s="87">
        <v>45089</v>
      </c>
      <c r="B1176" s="87">
        <v>45096</v>
      </c>
      <c r="C1176" s="167">
        <v>2970</v>
      </c>
      <c r="D1176" s="85" t="s">
        <v>212</v>
      </c>
      <c r="E1176" s="28" t="str">
        <f>IFERROR(VLOOKUP($D1176,'2. Provider Details'!$A:$H,2,FALSE),"Select Supplier")</f>
        <v>Carlton House
19 West Street
Epsom
KT18 7RG</v>
      </c>
      <c r="F1176" s="31">
        <f>IFERROR(VLOOKUP($D1176,'2. Provider Details'!$A:$H,6,FALSE),"Select Supplier")</f>
        <v>0</v>
      </c>
      <c r="G1176" s="86" t="s">
        <v>5</v>
      </c>
      <c r="H1176" s="86"/>
      <c r="I1176" s="86"/>
      <c r="J1176" s="31" t="str">
        <f>IFERROR(VLOOKUP($D1176,'2. Provider Details'!$A:$H,7,FALSE),"Select Supplier")</f>
        <v>Yes</v>
      </c>
      <c r="K1176" s="89">
        <v>1</v>
      </c>
      <c r="L1176" s="87">
        <v>45096</v>
      </c>
      <c r="M1176" s="87">
        <v>45096</v>
      </c>
      <c r="N1176" s="87">
        <v>45132</v>
      </c>
      <c r="O1176" s="108" t="s">
        <v>12</v>
      </c>
      <c r="P1176" s="11"/>
    </row>
    <row r="1177" spans="1:16" ht="15" hidden="1" customHeight="1" x14ac:dyDescent="0.2">
      <c r="A1177" s="171"/>
      <c r="B1177" s="171"/>
      <c r="C1177" s="175"/>
      <c r="D1177" s="172"/>
      <c r="E1177" s="176" t="str">
        <f>IFERROR(VLOOKUP($D1177,'2. Provider Details'!$A:$H,2,FALSE),"Select Supplier")</f>
        <v>Select Supplier</v>
      </c>
      <c r="F1177" s="177" t="str">
        <f>IFERROR(VLOOKUP($D1177,'2. Provider Details'!$A:$H,6,FALSE),"Select Supplier")</f>
        <v>Select Supplier</v>
      </c>
      <c r="G1177" s="170"/>
      <c r="H1177" s="170"/>
      <c r="I1177" s="170"/>
      <c r="J1177" s="177" t="str">
        <f>IFERROR(VLOOKUP($D1177,'2. Provider Details'!$A:$H,7,FALSE),"Select Supplier")</f>
        <v>Select Supplier</v>
      </c>
      <c r="K1177" s="173"/>
      <c r="L1177" s="171"/>
      <c r="M1177" s="171"/>
      <c r="N1177" s="171"/>
      <c r="O1177" s="170"/>
      <c r="P1177" s="11"/>
    </row>
    <row r="1178" spans="1:16" ht="15" hidden="1" customHeight="1" x14ac:dyDescent="0.2">
      <c r="A1178" s="171"/>
      <c r="B1178" s="171"/>
      <c r="C1178" s="175"/>
      <c r="D1178" s="172"/>
      <c r="E1178" s="176" t="str">
        <f>IFERROR(VLOOKUP($D1178,'2. Provider Details'!$A:$H,2,FALSE),"Select Supplier")</f>
        <v>Select Supplier</v>
      </c>
      <c r="F1178" s="177" t="str">
        <f>IFERROR(VLOOKUP($D1178,'2. Provider Details'!$A:$H,6,FALSE),"Select Supplier")</f>
        <v>Select Supplier</v>
      </c>
      <c r="G1178" s="170"/>
      <c r="H1178" s="170"/>
      <c r="I1178" s="170"/>
      <c r="J1178" s="177" t="str">
        <f>IFERROR(VLOOKUP($D1178,'2. Provider Details'!$A:$H,7,FALSE),"Select Supplier")</f>
        <v>Select Supplier</v>
      </c>
      <c r="K1178" s="173"/>
      <c r="L1178" s="171"/>
      <c r="M1178" s="171"/>
      <c r="N1178" s="171"/>
      <c r="O1178" s="170"/>
      <c r="P1178" s="11"/>
    </row>
    <row r="1179" spans="1:16" ht="15" hidden="1" customHeight="1" x14ac:dyDescent="0.2">
      <c r="A1179" s="171"/>
      <c r="B1179" s="171"/>
      <c r="C1179" s="175"/>
      <c r="D1179" s="172"/>
      <c r="E1179" s="176" t="str">
        <f>IFERROR(VLOOKUP($D1179,'2. Provider Details'!$A:$H,2,FALSE),"Select Supplier")</f>
        <v>Select Supplier</v>
      </c>
      <c r="F1179" s="177" t="str">
        <f>IFERROR(VLOOKUP($D1179,'2. Provider Details'!$A:$H,6,FALSE),"Select Supplier")</f>
        <v>Select Supplier</v>
      </c>
      <c r="G1179" s="170"/>
      <c r="H1179" s="170"/>
      <c r="I1179" s="170"/>
      <c r="J1179" s="177" t="str">
        <f>IFERROR(VLOOKUP($D1179,'2. Provider Details'!$A:$H,7,FALSE),"Select Supplier")</f>
        <v>Select Supplier</v>
      </c>
      <c r="K1179" s="173"/>
      <c r="L1179" s="171"/>
      <c r="M1179" s="171"/>
      <c r="N1179" s="171"/>
      <c r="O1179" s="170"/>
      <c r="P1179" s="11"/>
    </row>
    <row r="1180" spans="1:16" ht="15" hidden="1" customHeight="1" x14ac:dyDescent="0.2">
      <c r="A1180" s="171"/>
      <c r="B1180" s="171"/>
      <c r="C1180" s="175"/>
      <c r="D1180" s="172"/>
      <c r="E1180" s="176" t="str">
        <f>IFERROR(VLOOKUP($D1180,'2. Provider Details'!$A:$H,2,FALSE),"Select Supplier")</f>
        <v>Select Supplier</v>
      </c>
      <c r="F1180" s="177" t="str">
        <f>IFERROR(VLOOKUP($D1180,'2. Provider Details'!$A:$H,6,FALSE),"Select Supplier")</f>
        <v>Select Supplier</v>
      </c>
      <c r="G1180" s="170"/>
      <c r="H1180" s="170"/>
      <c r="I1180" s="170"/>
      <c r="J1180" s="177" t="str">
        <f>IFERROR(VLOOKUP($D1180,'2. Provider Details'!$A:$H,7,FALSE),"Select Supplier")</f>
        <v>Select Supplier</v>
      </c>
      <c r="K1180" s="173"/>
      <c r="L1180" s="171"/>
      <c r="M1180" s="171"/>
      <c r="N1180" s="171"/>
      <c r="O1180" s="170"/>
      <c r="P1180" s="11"/>
    </row>
    <row r="1181" spans="1:16" ht="15" hidden="1" customHeight="1" x14ac:dyDescent="0.2">
      <c r="A1181" s="171"/>
      <c r="B1181" s="171"/>
      <c r="C1181" s="175"/>
      <c r="D1181" s="172"/>
      <c r="E1181" s="176" t="str">
        <f>IFERROR(VLOOKUP($D1181,'2. Provider Details'!$A:$H,2,FALSE),"Select Supplier")</f>
        <v>Select Supplier</v>
      </c>
      <c r="F1181" s="177" t="str">
        <f>IFERROR(VLOOKUP($D1181,'2. Provider Details'!$A:$H,6,FALSE),"Select Supplier")</f>
        <v>Select Supplier</v>
      </c>
      <c r="G1181" s="170"/>
      <c r="H1181" s="170"/>
      <c r="I1181" s="170"/>
      <c r="J1181" s="177" t="str">
        <f>IFERROR(VLOOKUP($D1181,'2. Provider Details'!$A:$H,7,FALSE),"Select Supplier")</f>
        <v>Select Supplier</v>
      </c>
      <c r="K1181" s="173"/>
      <c r="L1181" s="171"/>
      <c r="M1181" s="171"/>
      <c r="N1181" s="171"/>
      <c r="O1181" s="170"/>
      <c r="P1181" s="11"/>
    </row>
    <row r="1182" spans="1:16" ht="15" hidden="1" customHeight="1" x14ac:dyDescent="0.2">
      <c r="A1182" s="171"/>
      <c r="B1182" s="171"/>
      <c r="C1182" s="175"/>
      <c r="D1182" s="172"/>
      <c r="E1182" s="176" t="str">
        <f>IFERROR(VLOOKUP($D1182,'2. Provider Details'!$A:$H,2,FALSE),"Select Supplier")</f>
        <v>Select Supplier</v>
      </c>
      <c r="F1182" s="177" t="str">
        <f>IFERROR(VLOOKUP($D1182,'2. Provider Details'!$A:$H,6,FALSE),"Select Supplier")</f>
        <v>Select Supplier</v>
      </c>
      <c r="G1182" s="170"/>
      <c r="H1182" s="170"/>
      <c r="I1182" s="170"/>
      <c r="J1182" s="177" t="str">
        <f>IFERROR(VLOOKUP($D1182,'2. Provider Details'!$A:$H,7,FALSE),"Select Supplier")</f>
        <v>Select Supplier</v>
      </c>
      <c r="K1182" s="173"/>
      <c r="L1182" s="171"/>
      <c r="M1182" s="171"/>
      <c r="N1182" s="171"/>
      <c r="O1182" s="170"/>
      <c r="P1182" s="11"/>
    </row>
    <row r="1183" spans="1:16" ht="60" hidden="1" customHeight="1" x14ac:dyDescent="0.2">
      <c r="A1183" s="87">
        <v>45105</v>
      </c>
      <c r="B1183" s="87">
        <v>45105</v>
      </c>
      <c r="C1183" s="110">
        <v>2880</v>
      </c>
      <c r="D1183" s="85" t="s">
        <v>212</v>
      </c>
      <c r="E1183" s="28" t="str">
        <f>IFERROR(VLOOKUP($D1183,'2. Provider Details'!$A:$H,2,FALSE),"Select Supplier")</f>
        <v>Carlton House
19 West Street
Epsom
KT18 7RG</v>
      </c>
      <c r="F1183" s="31">
        <f>IFERROR(VLOOKUP($D1183,'2. Provider Details'!$A:$H,6,FALSE),"Select Supplier")</f>
        <v>0</v>
      </c>
      <c r="G1183" s="86">
        <v>3</v>
      </c>
      <c r="H1183" s="86"/>
      <c r="I1183" s="86"/>
      <c r="J1183" s="31" t="str">
        <f>IFERROR(VLOOKUP($D1183,'2. Provider Details'!$A:$H,7,FALSE),"Select Supplier")</f>
        <v>Yes</v>
      </c>
      <c r="K1183" s="89">
        <v>1</v>
      </c>
      <c r="L1183" s="87">
        <v>45105</v>
      </c>
      <c r="M1183" s="87">
        <v>45110</v>
      </c>
      <c r="N1183" s="87">
        <v>45226</v>
      </c>
      <c r="O1183" s="108" t="s">
        <v>12</v>
      </c>
      <c r="P1183" s="11"/>
    </row>
    <row r="1184" spans="1:16" ht="15" hidden="1" customHeight="1" x14ac:dyDescent="0.2">
      <c r="A1184" s="171"/>
      <c r="B1184" s="171"/>
      <c r="C1184" s="175"/>
      <c r="D1184" s="172"/>
      <c r="E1184" s="176" t="str">
        <f>IFERROR(VLOOKUP($D1184,'2. Provider Details'!$A:$H,2,FALSE),"Select Supplier")</f>
        <v>Select Supplier</v>
      </c>
      <c r="F1184" s="177" t="str">
        <f>IFERROR(VLOOKUP($D1184,'2. Provider Details'!$A:$H,6,FALSE),"Select Supplier")</f>
        <v>Select Supplier</v>
      </c>
      <c r="G1184" s="170"/>
      <c r="H1184" s="170"/>
      <c r="I1184" s="170"/>
      <c r="J1184" s="177" t="str">
        <f>IFERROR(VLOOKUP($D1184,'2. Provider Details'!$A:$H,7,FALSE),"Select Supplier")</f>
        <v>Select Supplier</v>
      </c>
      <c r="K1184" s="173"/>
      <c r="L1184" s="171"/>
      <c r="M1184" s="171"/>
      <c r="N1184" s="171"/>
      <c r="O1184" s="170"/>
      <c r="P1184" s="11"/>
    </row>
    <row r="1185" spans="1:16" ht="15" hidden="1" customHeight="1" x14ac:dyDescent="0.2">
      <c r="A1185" s="171"/>
      <c r="B1185" s="171"/>
      <c r="C1185" s="175"/>
      <c r="D1185" s="172"/>
      <c r="E1185" s="176" t="str">
        <f>IFERROR(VLOOKUP($D1185,'2. Provider Details'!$A:$H,2,FALSE),"Select Supplier")</f>
        <v>Select Supplier</v>
      </c>
      <c r="F1185" s="177" t="str">
        <f>IFERROR(VLOOKUP($D1185,'2. Provider Details'!$A:$H,6,FALSE),"Select Supplier")</f>
        <v>Select Supplier</v>
      </c>
      <c r="G1185" s="170"/>
      <c r="H1185" s="170"/>
      <c r="I1185" s="170"/>
      <c r="J1185" s="177" t="str">
        <f>IFERROR(VLOOKUP($D1185,'2. Provider Details'!$A:$H,7,FALSE),"Select Supplier")</f>
        <v>Select Supplier</v>
      </c>
      <c r="K1185" s="173"/>
      <c r="L1185" s="171"/>
      <c r="M1185" s="171"/>
      <c r="N1185" s="171"/>
      <c r="O1185" s="170"/>
      <c r="P1185" s="11"/>
    </row>
    <row r="1186" spans="1:16" ht="45" hidden="1" customHeight="1" x14ac:dyDescent="0.2">
      <c r="A1186" s="87">
        <v>45110</v>
      </c>
      <c r="B1186" s="87">
        <v>45114</v>
      </c>
      <c r="C1186" s="110">
        <v>3681.6</v>
      </c>
      <c r="D1186" s="85" t="s">
        <v>399</v>
      </c>
      <c r="E1186" s="28" t="str">
        <f>IFERROR(VLOOKUP($D1186,'2. Provider Details'!$A:$H,2,FALSE),"Select Supplier")</f>
        <v>110 Wigmore St
London
W1U 3RW</v>
      </c>
      <c r="F1186" s="31">
        <f>IFERROR(VLOOKUP($D1186,'2. Provider Details'!$A:$H,6,FALSE),"Select Supplier")</f>
        <v>0</v>
      </c>
      <c r="G1186" s="86"/>
      <c r="H1186" s="86"/>
      <c r="I1186" s="86"/>
      <c r="J1186" s="31" t="str">
        <f>IFERROR(VLOOKUP($D1186,'2. Provider Details'!$A:$H,7,FALSE),"Select Supplier")</f>
        <v>Yes</v>
      </c>
      <c r="K1186" s="89">
        <v>1</v>
      </c>
      <c r="L1186" s="87">
        <v>45114</v>
      </c>
      <c r="M1186" s="87">
        <v>45114</v>
      </c>
      <c r="N1186" s="87">
        <v>45226</v>
      </c>
      <c r="O1186" s="108" t="s">
        <v>12</v>
      </c>
      <c r="P1186" s="11"/>
    </row>
    <row r="1187" spans="1:16" ht="15" hidden="1" customHeight="1" x14ac:dyDescent="0.2">
      <c r="A1187" s="171"/>
      <c r="B1187" s="171"/>
      <c r="C1187" s="175"/>
      <c r="D1187" s="172"/>
      <c r="E1187" s="176" t="str">
        <f>IFERROR(VLOOKUP($D1187,'2. Provider Details'!$A:$H,2,FALSE),"Select Supplier")</f>
        <v>Select Supplier</v>
      </c>
      <c r="F1187" s="177" t="str">
        <f>IFERROR(VLOOKUP($D1187,'2. Provider Details'!$A:$H,6,FALSE),"Select Supplier")</f>
        <v>Select Supplier</v>
      </c>
      <c r="G1187" s="170"/>
      <c r="H1187" s="170"/>
      <c r="I1187" s="170"/>
      <c r="J1187" s="177" t="str">
        <f>IFERROR(VLOOKUP($D1187,'2. Provider Details'!$A:$H,7,FALSE),"Select Supplier")</f>
        <v>Select Supplier</v>
      </c>
      <c r="K1187" s="173"/>
      <c r="L1187" s="171"/>
      <c r="M1187" s="171"/>
      <c r="N1187" s="171"/>
      <c r="O1187" s="170"/>
      <c r="P1187" s="11"/>
    </row>
    <row r="1188" spans="1:16" ht="15" hidden="1" customHeight="1" x14ac:dyDescent="0.2">
      <c r="A1188" s="171"/>
      <c r="B1188" s="171"/>
      <c r="C1188" s="175"/>
      <c r="D1188" s="172"/>
      <c r="E1188" s="176" t="str">
        <f>IFERROR(VLOOKUP($D1188,'2. Provider Details'!$A:$H,2,FALSE),"Select Supplier")</f>
        <v>Select Supplier</v>
      </c>
      <c r="F1188" s="177" t="str">
        <f>IFERROR(VLOOKUP($D1188,'2. Provider Details'!$A:$H,6,FALSE),"Select Supplier")</f>
        <v>Select Supplier</v>
      </c>
      <c r="G1188" s="170"/>
      <c r="H1188" s="170"/>
      <c r="I1188" s="170"/>
      <c r="J1188" s="177" t="str">
        <f>IFERROR(VLOOKUP($D1188,'2. Provider Details'!$A:$H,7,FALSE),"Select Supplier")</f>
        <v>Select Supplier</v>
      </c>
      <c r="K1188" s="173"/>
      <c r="L1188" s="171"/>
      <c r="M1188" s="171"/>
      <c r="N1188" s="171"/>
      <c r="O1188" s="170"/>
      <c r="P1188" s="11"/>
    </row>
    <row r="1189" spans="1:16" ht="15" hidden="1" customHeight="1" x14ac:dyDescent="0.2">
      <c r="A1189" s="171"/>
      <c r="B1189" s="171"/>
      <c r="C1189" s="175"/>
      <c r="D1189" s="172"/>
      <c r="E1189" s="176" t="str">
        <f>IFERROR(VLOOKUP($D1189,'2. Provider Details'!$A:$H,2,FALSE),"Select Supplier")</f>
        <v>Select Supplier</v>
      </c>
      <c r="F1189" s="177" t="str">
        <f>IFERROR(VLOOKUP($D1189,'2. Provider Details'!$A:$H,6,FALSE),"Select Supplier")</f>
        <v>Select Supplier</v>
      </c>
      <c r="G1189" s="170"/>
      <c r="H1189" s="170"/>
      <c r="I1189" s="170"/>
      <c r="J1189" s="177" t="str">
        <f>IFERROR(VLOOKUP($D1189,'2. Provider Details'!$A:$H,7,FALSE),"Select Supplier")</f>
        <v>Select Supplier</v>
      </c>
      <c r="K1189" s="173"/>
      <c r="L1189" s="171"/>
      <c r="M1189" s="171"/>
      <c r="N1189" s="171"/>
      <c r="O1189" s="170"/>
      <c r="P1189" s="11"/>
    </row>
    <row r="1190" spans="1:16" ht="60" hidden="1" customHeight="1" x14ac:dyDescent="0.2">
      <c r="A1190" s="87">
        <v>45103</v>
      </c>
      <c r="B1190" s="87">
        <v>45105</v>
      </c>
      <c r="C1190" s="167">
        <v>6710</v>
      </c>
      <c r="D1190" s="85" t="s">
        <v>212</v>
      </c>
      <c r="E1190" s="28" t="str">
        <f>IFERROR(VLOOKUP($D1190,'2. Provider Details'!$A:$H,2,FALSE),"Select Supplier")</f>
        <v>Carlton House
19 West Street
Epsom
KT18 7RG</v>
      </c>
      <c r="F1190" s="31">
        <f>IFERROR(VLOOKUP($D1190,'2. Provider Details'!$A:$H,6,FALSE),"Select Supplier")</f>
        <v>0</v>
      </c>
      <c r="G1190" s="86" t="s">
        <v>5</v>
      </c>
      <c r="H1190" s="86"/>
      <c r="I1190" s="86"/>
      <c r="J1190" s="31" t="str">
        <f>IFERROR(VLOOKUP($D1190,'2. Provider Details'!$A:$H,7,FALSE),"Select Supplier")</f>
        <v>Yes</v>
      </c>
      <c r="K1190" s="89">
        <v>1</v>
      </c>
      <c r="L1190" s="87">
        <v>45105</v>
      </c>
      <c r="M1190" s="87">
        <v>45103</v>
      </c>
      <c r="N1190" s="87">
        <v>45226</v>
      </c>
      <c r="O1190" s="108" t="s">
        <v>12</v>
      </c>
      <c r="P1190" s="11"/>
    </row>
    <row r="1191" spans="1:16" ht="15" hidden="1" customHeight="1" x14ac:dyDescent="0.2">
      <c r="A1191" s="171"/>
      <c r="B1191" s="171"/>
      <c r="C1191" s="175"/>
      <c r="D1191" s="172"/>
      <c r="E1191" s="176" t="str">
        <f>IFERROR(VLOOKUP($D1191,'2. Provider Details'!$A:$H,2,FALSE),"Select Supplier")</f>
        <v>Select Supplier</v>
      </c>
      <c r="F1191" s="177" t="str">
        <f>IFERROR(VLOOKUP($D1191,'2. Provider Details'!$A:$H,6,FALSE),"Select Supplier")</f>
        <v>Select Supplier</v>
      </c>
      <c r="G1191" s="170"/>
      <c r="H1191" s="170"/>
      <c r="I1191" s="170"/>
      <c r="J1191" s="177" t="str">
        <f>IFERROR(VLOOKUP($D1191,'2. Provider Details'!$A:$H,7,FALSE),"Select Supplier")</f>
        <v>Select Supplier</v>
      </c>
      <c r="K1191" s="173"/>
      <c r="L1191" s="171"/>
      <c r="M1191" s="171"/>
      <c r="N1191" s="171"/>
      <c r="O1191" s="170"/>
      <c r="P1191" s="11"/>
    </row>
    <row r="1192" spans="1:16" ht="15" hidden="1" customHeight="1" x14ac:dyDescent="0.2">
      <c r="A1192" s="171"/>
      <c r="B1192" s="171"/>
      <c r="C1192" s="175"/>
      <c r="D1192" s="172"/>
      <c r="E1192" s="176" t="str">
        <f>IFERROR(VLOOKUP($D1192,'2. Provider Details'!$A:$H,2,FALSE),"Select Supplier")</f>
        <v>Select Supplier</v>
      </c>
      <c r="F1192" s="177" t="str">
        <f>IFERROR(VLOOKUP($D1192,'2. Provider Details'!$A:$H,6,FALSE),"Select Supplier")</f>
        <v>Select Supplier</v>
      </c>
      <c r="G1192" s="170"/>
      <c r="H1192" s="170"/>
      <c r="I1192" s="170"/>
      <c r="J1192" s="177" t="str">
        <f>IFERROR(VLOOKUP($D1192,'2. Provider Details'!$A:$H,7,FALSE),"Select Supplier")</f>
        <v>Select Supplier</v>
      </c>
      <c r="K1192" s="173"/>
      <c r="L1192" s="171"/>
      <c r="M1192" s="171"/>
      <c r="N1192" s="171"/>
      <c r="O1192" s="170"/>
      <c r="P1192" s="11"/>
    </row>
    <row r="1193" spans="1:16" ht="60" hidden="1" customHeight="1" x14ac:dyDescent="0.2">
      <c r="A1193" s="87">
        <v>45090</v>
      </c>
      <c r="B1193" s="87">
        <v>45091</v>
      </c>
      <c r="C1193" s="167">
        <v>8450</v>
      </c>
      <c r="D1193" s="85" t="s">
        <v>369</v>
      </c>
      <c r="E1193" s="28" t="str">
        <f>IFERROR(VLOOKUP($D1193,'2. Provider Details'!$A:$H,2,FALSE),"Select Supplier")</f>
        <v>204c High Street 
Ongar
Essex
C5 9JJ</v>
      </c>
      <c r="F1193" s="31">
        <f>IFERROR(VLOOKUP($D1193,'2. Provider Details'!$A:$H,6,FALSE),"Select Supplier")</f>
        <v>0</v>
      </c>
      <c r="G1193" s="86" t="s">
        <v>162</v>
      </c>
      <c r="H1193" s="86"/>
      <c r="I1193" s="86"/>
      <c r="J1193" s="31">
        <f>IFERROR(VLOOKUP($D1193,'2. Provider Details'!$A:$H,7,FALSE),"Select Supplier")</f>
        <v>0</v>
      </c>
      <c r="K1193" s="89" t="s">
        <v>162</v>
      </c>
      <c r="L1193" s="87">
        <v>45091</v>
      </c>
      <c r="M1193" s="87">
        <v>45096</v>
      </c>
      <c r="N1193" s="87">
        <v>45226</v>
      </c>
      <c r="O1193" s="108" t="s">
        <v>12</v>
      </c>
      <c r="P1193" s="11"/>
    </row>
    <row r="1194" spans="1:16" ht="60" hidden="1" customHeight="1" x14ac:dyDescent="0.2">
      <c r="A1194" s="87">
        <v>45090</v>
      </c>
      <c r="B1194" s="87">
        <v>45091</v>
      </c>
      <c r="C1194" s="167">
        <v>1300</v>
      </c>
      <c r="D1194" s="85" t="s">
        <v>369</v>
      </c>
      <c r="E1194" s="28" t="str">
        <f>IFERROR(VLOOKUP($D1194,'2. Provider Details'!$A:$H,2,FALSE),"Select Supplier")</f>
        <v>204c High Street 
Ongar
Essex
C5 9JJ</v>
      </c>
      <c r="F1194" s="31">
        <f>IFERROR(VLOOKUP($D1194,'2. Provider Details'!$A:$H,6,FALSE),"Select Supplier")</f>
        <v>0</v>
      </c>
      <c r="G1194" s="86" t="s">
        <v>162</v>
      </c>
      <c r="H1194" s="86"/>
      <c r="I1194" s="86"/>
      <c r="J1194" s="31">
        <f>IFERROR(VLOOKUP($D1194,'2. Provider Details'!$A:$H,7,FALSE),"Select Supplier")</f>
        <v>0</v>
      </c>
      <c r="K1194" s="89" t="s">
        <v>162</v>
      </c>
      <c r="L1194" s="87">
        <v>45091</v>
      </c>
      <c r="M1194" s="87">
        <v>45096</v>
      </c>
      <c r="N1194" s="87">
        <v>45128</v>
      </c>
      <c r="O1194" s="108" t="s">
        <v>12</v>
      </c>
      <c r="P1194" s="11"/>
    </row>
    <row r="1195" spans="1:16" ht="90" hidden="1" customHeight="1" x14ac:dyDescent="0.2">
      <c r="A1195" s="87">
        <v>45098</v>
      </c>
      <c r="B1195" s="87">
        <v>45099</v>
      </c>
      <c r="C1195" s="167">
        <v>1300</v>
      </c>
      <c r="D1195" s="85" t="s">
        <v>90</v>
      </c>
      <c r="E1195" s="28" t="str">
        <f>IFERROR(VLOOKUP($D1195,'2. Provider Details'!$A:$H,2,FALSE),"Select Supplier")</f>
        <v>Dean Row Court  
Summerfields Village Centre 
Dean Row Road  
Wilmslow 
SK9 2TB</v>
      </c>
      <c r="F1195" s="31">
        <f>IFERROR(VLOOKUP($D1195,'2. Provider Details'!$A:$H,6,FALSE),"Select Supplier")</f>
        <v>235030744</v>
      </c>
      <c r="G1195" s="86" t="s">
        <v>322</v>
      </c>
      <c r="H1195" s="86"/>
      <c r="I1195" s="86"/>
      <c r="J1195" s="31" t="str">
        <f>IFERROR(VLOOKUP($D1195,'2. Provider Details'!$A:$H,7,FALSE),"Select Supplier")</f>
        <v>Yes</v>
      </c>
      <c r="K1195" s="89">
        <v>1</v>
      </c>
      <c r="L1195" s="87">
        <v>45099</v>
      </c>
      <c r="M1195" s="87">
        <v>45103</v>
      </c>
      <c r="N1195" s="87">
        <v>45132</v>
      </c>
      <c r="O1195" s="108" t="s">
        <v>184</v>
      </c>
      <c r="P1195" s="11"/>
    </row>
    <row r="1196" spans="1:16" ht="15" hidden="1" customHeight="1" x14ac:dyDescent="0.2">
      <c r="A1196" s="171"/>
      <c r="B1196" s="171"/>
      <c r="C1196" s="175"/>
      <c r="D1196" s="172"/>
      <c r="E1196" s="176" t="str">
        <f>IFERROR(VLOOKUP($D1196,'2. Provider Details'!$A:$H,2,FALSE),"Select Supplier")</f>
        <v>Select Supplier</v>
      </c>
      <c r="F1196" s="177" t="str">
        <f>IFERROR(VLOOKUP($D1196,'2. Provider Details'!$A:$H,6,FALSE),"Select Supplier")</f>
        <v>Select Supplier</v>
      </c>
      <c r="G1196" s="170"/>
      <c r="H1196" s="170"/>
      <c r="I1196" s="170"/>
      <c r="J1196" s="177" t="str">
        <f>IFERROR(VLOOKUP($D1196,'2. Provider Details'!$A:$H,7,FALSE),"Select Supplier")</f>
        <v>Select Supplier</v>
      </c>
      <c r="K1196" s="173"/>
      <c r="L1196" s="171"/>
      <c r="M1196" s="171"/>
      <c r="N1196" s="171"/>
      <c r="O1196" s="170"/>
      <c r="P1196" s="11"/>
    </row>
    <row r="1197" spans="1:16" ht="15" hidden="1" customHeight="1" x14ac:dyDescent="0.2">
      <c r="A1197" s="171"/>
      <c r="B1197" s="171"/>
      <c r="C1197" s="175"/>
      <c r="D1197" s="172"/>
      <c r="E1197" s="176" t="str">
        <f>IFERROR(VLOOKUP($D1197,'2. Provider Details'!$A:$H,2,FALSE),"Select Supplier")</f>
        <v>Select Supplier</v>
      </c>
      <c r="F1197" s="177" t="str">
        <f>IFERROR(VLOOKUP($D1197,'2. Provider Details'!$A:$H,6,FALSE),"Select Supplier")</f>
        <v>Select Supplier</v>
      </c>
      <c r="G1197" s="170"/>
      <c r="H1197" s="170"/>
      <c r="I1197" s="170"/>
      <c r="J1197" s="177" t="str">
        <f>IFERROR(VLOOKUP($D1197,'2. Provider Details'!$A:$H,7,FALSE),"Select Supplier")</f>
        <v>Select Supplier</v>
      </c>
      <c r="K1197" s="173"/>
      <c r="L1197" s="171"/>
      <c r="M1197" s="171"/>
      <c r="N1197" s="171"/>
      <c r="O1197" s="170"/>
      <c r="P1197" s="11"/>
    </row>
    <row r="1198" spans="1:16" ht="15" hidden="1" customHeight="1" x14ac:dyDescent="0.2">
      <c r="A1198" s="171"/>
      <c r="B1198" s="171"/>
      <c r="C1198" s="175"/>
      <c r="D1198" s="172"/>
      <c r="E1198" s="176" t="str">
        <f>IFERROR(VLOOKUP($D1198,'2. Provider Details'!$A:$H,2,FALSE),"Select Supplier")</f>
        <v>Select Supplier</v>
      </c>
      <c r="F1198" s="177" t="str">
        <f>IFERROR(VLOOKUP($D1198,'2. Provider Details'!$A:$H,6,FALSE),"Select Supplier")</f>
        <v>Select Supplier</v>
      </c>
      <c r="G1198" s="170"/>
      <c r="H1198" s="170"/>
      <c r="I1198" s="170"/>
      <c r="J1198" s="177" t="str">
        <f>IFERROR(VLOOKUP($D1198,'2. Provider Details'!$A:$H,7,FALSE),"Select Supplier")</f>
        <v>Select Supplier</v>
      </c>
      <c r="K1198" s="173"/>
      <c r="L1198" s="171"/>
      <c r="M1198" s="171"/>
      <c r="N1198" s="171"/>
      <c r="O1198" s="170"/>
      <c r="P1198" s="11"/>
    </row>
    <row r="1199" spans="1:16" ht="90" hidden="1" customHeight="1" x14ac:dyDescent="0.2">
      <c r="A1199" s="87">
        <v>45098</v>
      </c>
      <c r="B1199" s="87">
        <v>45099</v>
      </c>
      <c r="C1199" s="167">
        <v>3380</v>
      </c>
      <c r="D1199" s="85" t="s">
        <v>90</v>
      </c>
      <c r="E1199" s="28" t="str">
        <f>IFERROR(VLOOKUP($D1199,'2. Provider Details'!$A:$H,2,FALSE),"Select Supplier")</f>
        <v>Dean Row Court  
Summerfields Village Centre 
Dean Row Road  
Wilmslow 
SK9 2TB</v>
      </c>
      <c r="F1199" s="31">
        <f>IFERROR(VLOOKUP($D1199,'2. Provider Details'!$A:$H,6,FALSE),"Select Supplier")</f>
        <v>235030744</v>
      </c>
      <c r="G1199" s="86" t="s">
        <v>322</v>
      </c>
      <c r="H1199" s="86"/>
      <c r="I1199" s="86"/>
      <c r="J1199" s="31" t="str">
        <f>IFERROR(VLOOKUP($D1199,'2. Provider Details'!$A:$H,7,FALSE),"Select Supplier")</f>
        <v>Yes</v>
      </c>
      <c r="K1199" s="89">
        <v>1</v>
      </c>
      <c r="L1199" s="87">
        <v>45099</v>
      </c>
      <c r="M1199" s="87">
        <v>45103</v>
      </c>
      <c r="N1199" s="87">
        <v>45226</v>
      </c>
      <c r="O1199" s="108" t="s">
        <v>12</v>
      </c>
      <c r="P1199" s="11"/>
    </row>
    <row r="1200" spans="1:16" ht="15" hidden="1" customHeight="1" x14ac:dyDescent="0.2">
      <c r="A1200" s="171"/>
      <c r="B1200" s="171"/>
      <c r="C1200" s="175"/>
      <c r="D1200" s="172"/>
      <c r="E1200" s="176" t="str">
        <f>IFERROR(VLOOKUP($D1200,'2. Provider Details'!$A:$H,2,FALSE),"Select Supplier")</f>
        <v>Select Supplier</v>
      </c>
      <c r="F1200" s="177" t="str">
        <f>IFERROR(VLOOKUP($D1200,'2. Provider Details'!$A:$H,6,FALSE),"Select Supplier")</f>
        <v>Select Supplier</v>
      </c>
      <c r="G1200" s="170"/>
      <c r="H1200" s="170"/>
      <c r="I1200" s="170"/>
      <c r="J1200" s="177" t="str">
        <f>IFERROR(VLOOKUP($D1200,'2. Provider Details'!$A:$H,7,FALSE),"Select Supplier")</f>
        <v>Select Supplier</v>
      </c>
      <c r="K1200" s="173"/>
      <c r="L1200" s="171"/>
      <c r="M1200" s="171"/>
      <c r="N1200" s="171"/>
      <c r="O1200" s="170"/>
      <c r="P1200" s="11"/>
    </row>
    <row r="1201" spans="1:16" ht="60" hidden="1" customHeight="1" x14ac:dyDescent="0.2">
      <c r="A1201" s="87">
        <v>45114</v>
      </c>
      <c r="B1201" s="87">
        <v>45117</v>
      </c>
      <c r="C1201" s="167">
        <v>5720</v>
      </c>
      <c r="D1201" s="85" t="s">
        <v>212</v>
      </c>
      <c r="E1201" s="28" t="str">
        <f>IFERROR(VLOOKUP($D1201,'2. Provider Details'!$A:$H,2,FALSE),"Select Supplier")</f>
        <v>Carlton House
19 West Street
Epsom
KT18 7RG</v>
      </c>
      <c r="F1201" s="31">
        <f>IFERROR(VLOOKUP($D1201,'2. Provider Details'!$A:$H,6,FALSE),"Select Supplier")</f>
        <v>0</v>
      </c>
      <c r="G1201" s="86" t="s">
        <v>5</v>
      </c>
      <c r="H1201" s="86"/>
      <c r="I1201" s="86"/>
      <c r="J1201" s="31" t="str">
        <f>IFERROR(VLOOKUP($D1201,'2. Provider Details'!$A:$H,7,FALSE),"Select Supplier")</f>
        <v>Yes</v>
      </c>
      <c r="K1201" s="89">
        <v>1</v>
      </c>
      <c r="L1201" s="87">
        <v>45117</v>
      </c>
      <c r="M1201" s="87">
        <v>45117</v>
      </c>
      <c r="N1201" s="87">
        <v>45226</v>
      </c>
      <c r="O1201" s="108" t="s">
        <v>12</v>
      </c>
      <c r="P1201" s="11"/>
    </row>
    <row r="1202" spans="1:16" ht="90" hidden="1" customHeight="1" x14ac:dyDescent="0.2">
      <c r="A1202" s="87">
        <v>45103</v>
      </c>
      <c r="B1202" s="87">
        <v>45104</v>
      </c>
      <c r="C1202" s="167">
        <v>3380</v>
      </c>
      <c r="D1202" s="85" t="s">
        <v>90</v>
      </c>
      <c r="E1202" s="28" t="str">
        <f>IFERROR(VLOOKUP($D1202,'2. Provider Details'!$A:$H,2,FALSE),"Select Supplier")</f>
        <v>Dean Row Court  
Summerfields Village Centre 
Dean Row Road  
Wilmslow 
SK9 2TB</v>
      </c>
      <c r="F1202" s="31">
        <f>IFERROR(VLOOKUP($D1202,'2. Provider Details'!$A:$H,6,FALSE),"Select Supplier")</f>
        <v>235030744</v>
      </c>
      <c r="G1202" s="86" t="s">
        <v>5</v>
      </c>
      <c r="H1202" s="86"/>
      <c r="I1202" s="86"/>
      <c r="J1202" s="31" t="str">
        <f>IFERROR(VLOOKUP($D1202,'2. Provider Details'!$A:$H,7,FALSE),"Select Supplier")</f>
        <v>Yes</v>
      </c>
      <c r="K1202" s="89">
        <v>1</v>
      </c>
      <c r="L1202" s="87">
        <v>45104</v>
      </c>
      <c r="M1202" s="87">
        <v>45103</v>
      </c>
      <c r="N1202" s="87">
        <v>45226</v>
      </c>
      <c r="O1202" s="108" t="s">
        <v>12</v>
      </c>
      <c r="P1202" s="11"/>
    </row>
    <row r="1203" spans="1:16" ht="60" hidden="1" customHeight="1" x14ac:dyDescent="0.2">
      <c r="A1203" s="87">
        <v>45114</v>
      </c>
      <c r="B1203" s="87">
        <v>45114</v>
      </c>
      <c r="C1203" s="167">
        <v>2880</v>
      </c>
      <c r="D1203" s="85" t="s">
        <v>80</v>
      </c>
      <c r="E1203" s="28" t="str">
        <f>IFERROR(VLOOKUP($D1203,'2. Provider Details'!$A:$H,2,FALSE),"Select Supplier")</f>
        <v>11 Ferndell Close 
Cannock 
Staffs 
WS11 1HR</v>
      </c>
      <c r="F1203" s="31" t="str">
        <f>IFERROR(VLOOKUP($D1203,'2. Provider Details'!$A:$H,6,FALSE),"Select Supplier")</f>
        <v>N/A</v>
      </c>
      <c r="G1203" s="86"/>
      <c r="H1203" s="86"/>
      <c r="I1203" s="86"/>
      <c r="J1203" s="31" t="str">
        <f>IFERROR(VLOOKUP($D1203,'2. Provider Details'!$A:$H,7,FALSE),"Select Supplier")</f>
        <v>Yes</v>
      </c>
      <c r="K1203" s="89">
        <v>1</v>
      </c>
      <c r="L1203" s="87">
        <v>45114</v>
      </c>
      <c r="M1203" s="87">
        <v>45110</v>
      </c>
      <c r="N1203" s="87">
        <v>45226</v>
      </c>
      <c r="O1203" s="108" t="s">
        <v>184</v>
      </c>
      <c r="P1203" s="11"/>
    </row>
    <row r="1204" spans="1:16" ht="60" hidden="1" customHeight="1" x14ac:dyDescent="0.2">
      <c r="A1204" s="87">
        <v>45112</v>
      </c>
      <c r="B1204" s="87">
        <v>45114</v>
      </c>
      <c r="C1204" s="167">
        <v>2420</v>
      </c>
      <c r="D1204" s="85" t="s">
        <v>212</v>
      </c>
      <c r="E1204" s="28" t="str">
        <f>IFERROR(VLOOKUP($D1204,'2. Provider Details'!$A:$H,2,FALSE),"Select Supplier")</f>
        <v>Carlton House
19 West Street
Epsom
KT18 7RG</v>
      </c>
      <c r="F1204" s="31">
        <f>IFERROR(VLOOKUP($D1204,'2. Provider Details'!$A:$H,6,FALSE),"Select Supplier")</f>
        <v>0</v>
      </c>
      <c r="G1204" s="86" t="s">
        <v>178</v>
      </c>
      <c r="H1204" s="86"/>
      <c r="I1204" s="86"/>
      <c r="J1204" s="31" t="str">
        <f>IFERROR(VLOOKUP($D1204,'2. Provider Details'!$A:$H,7,FALSE),"Select Supplier")</f>
        <v>Yes</v>
      </c>
      <c r="K1204" s="89">
        <v>1</v>
      </c>
      <c r="L1204" s="87">
        <v>45114</v>
      </c>
      <c r="M1204" s="87">
        <v>45117</v>
      </c>
      <c r="N1204" s="87">
        <v>45226</v>
      </c>
      <c r="O1204" s="108" t="s">
        <v>184</v>
      </c>
      <c r="P1204" s="11"/>
    </row>
    <row r="1205" spans="1:16" ht="60" hidden="1" customHeight="1" x14ac:dyDescent="0.2">
      <c r="A1205" s="87">
        <v>45125</v>
      </c>
      <c r="B1205" s="87">
        <v>45125</v>
      </c>
      <c r="C1205" s="167">
        <v>5390</v>
      </c>
      <c r="D1205" s="85" t="s">
        <v>212</v>
      </c>
      <c r="E1205" s="28" t="str">
        <f>IFERROR(VLOOKUP($D1205,'2. Provider Details'!$A:$H,2,FALSE),"Select Supplier")</f>
        <v>Carlton House
19 West Street
Epsom
KT18 7RG</v>
      </c>
      <c r="F1205" s="31">
        <f>IFERROR(VLOOKUP($D1205,'2. Provider Details'!$A:$H,6,FALSE),"Select Supplier")</f>
        <v>0</v>
      </c>
      <c r="G1205" s="86" t="s">
        <v>5</v>
      </c>
      <c r="H1205" s="86"/>
      <c r="I1205" s="86"/>
      <c r="J1205" s="31" t="str">
        <f>IFERROR(VLOOKUP($D1205,'2. Provider Details'!$A:$H,7,FALSE),"Select Supplier")</f>
        <v>Yes</v>
      </c>
      <c r="K1205" s="89">
        <v>2</v>
      </c>
      <c r="L1205" s="87">
        <v>45125</v>
      </c>
      <c r="M1205" s="87">
        <v>45124</v>
      </c>
      <c r="N1205" s="87">
        <v>45282</v>
      </c>
      <c r="O1205" s="108" t="s">
        <v>12</v>
      </c>
      <c r="P1205" s="11"/>
    </row>
    <row r="1206" spans="1:16" ht="45" hidden="1" customHeight="1" x14ac:dyDescent="0.2">
      <c r="A1206" s="87">
        <v>45107</v>
      </c>
      <c r="B1206" s="87">
        <v>45107</v>
      </c>
      <c r="C1206" s="167">
        <v>2574</v>
      </c>
      <c r="D1206" s="85" t="s">
        <v>196</v>
      </c>
      <c r="E1206" s="28" t="str">
        <f>IFERROR(VLOOKUP($D1206,'2. Provider Details'!$A:$H,2,FALSE),"Select Supplier")</f>
        <v>4 Lonsdale Road
London 
NW6 6RD</v>
      </c>
      <c r="F1206" s="31">
        <f>IFERROR(VLOOKUP($D1206,'2. Provider Details'!$A:$H,6,FALSE),"Select Supplier")</f>
        <v>223617075</v>
      </c>
      <c r="G1206" s="86"/>
      <c r="H1206" s="86"/>
      <c r="I1206" s="86"/>
      <c r="J1206" s="31" t="str">
        <f>IFERROR(VLOOKUP($D1206,'2. Provider Details'!$A:$H,7,FALSE),"Select Supplier")</f>
        <v>Yes</v>
      </c>
      <c r="K1206" s="89">
        <v>2</v>
      </c>
      <c r="L1206" s="87">
        <v>45107</v>
      </c>
      <c r="M1206" s="87">
        <v>45103</v>
      </c>
      <c r="N1206" s="87">
        <v>45226</v>
      </c>
      <c r="O1206" s="108" t="s">
        <v>12</v>
      </c>
      <c r="P1206" s="11"/>
    </row>
    <row r="1207" spans="1:16" ht="15" hidden="1" customHeight="1" x14ac:dyDescent="0.2">
      <c r="A1207" s="171"/>
      <c r="B1207" s="171"/>
      <c r="C1207" s="175"/>
      <c r="D1207" s="172"/>
      <c r="E1207" s="176" t="str">
        <f>IFERROR(VLOOKUP($D1207,'2. Provider Details'!$A:$H,2,FALSE),"Select Supplier")</f>
        <v>Select Supplier</v>
      </c>
      <c r="F1207" s="177" t="str">
        <f>IFERROR(VLOOKUP($D1207,'2. Provider Details'!$A:$H,6,FALSE),"Select Supplier")</f>
        <v>Select Supplier</v>
      </c>
      <c r="G1207" s="170"/>
      <c r="H1207" s="170"/>
      <c r="I1207" s="170"/>
      <c r="J1207" s="177" t="str">
        <f>IFERROR(VLOOKUP($D1207,'2. Provider Details'!$A:$H,7,FALSE),"Select Supplier")</f>
        <v>Select Supplier</v>
      </c>
      <c r="K1207" s="173"/>
      <c r="L1207" s="171"/>
      <c r="M1207" s="171"/>
      <c r="N1207" s="171"/>
      <c r="O1207" s="170"/>
      <c r="P1207" s="11"/>
    </row>
    <row r="1208" spans="1:16" ht="60" hidden="1" customHeight="1" x14ac:dyDescent="0.2">
      <c r="A1208" s="87">
        <v>45112</v>
      </c>
      <c r="B1208" s="87">
        <v>45114</v>
      </c>
      <c r="C1208" s="167">
        <v>4180</v>
      </c>
      <c r="D1208" s="85" t="s">
        <v>212</v>
      </c>
      <c r="E1208" s="28" t="str">
        <f>IFERROR(VLOOKUP($D1208,'2. Provider Details'!$A:$H,2,FALSE),"Select Supplier")</f>
        <v>Carlton House
19 West Street
Epsom
KT18 7RG</v>
      </c>
      <c r="F1208" s="31">
        <f>IFERROR(VLOOKUP($D1208,'2. Provider Details'!$A:$H,6,FALSE),"Select Supplier")</f>
        <v>0</v>
      </c>
      <c r="G1208" s="86" t="s">
        <v>5</v>
      </c>
      <c r="H1208" s="86"/>
      <c r="I1208" s="86"/>
      <c r="J1208" s="31" t="str">
        <f>IFERROR(VLOOKUP($D1208,'2. Provider Details'!$A:$H,7,FALSE),"Select Supplier")</f>
        <v>Yes</v>
      </c>
      <c r="K1208" s="89">
        <v>1</v>
      </c>
      <c r="L1208" s="87">
        <v>45114</v>
      </c>
      <c r="M1208" s="87">
        <v>45110</v>
      </c>
      <c r="N1208" s="87">
        <v>45282</v>
      </c>
      <c r="O1208" s="108" t="s">
        <v>184</v>
      </c>
      <c r="P1208" s="11"/>
    </row>
    <row r="1209" spans="1:16" ht="60" hidden="1" customHeight="1" x14ac:dyDescent="0.2">
      <c r="A1209" s="87">
        <v>45093</v>
      </c>
      <c r="B1209" s="87">
        <v>45096</v>
      </c>
      <c r="C1209" s="167">
        <v>1200</v>
      </c>
      <c r="D1209" s="85" t="s">
        <v>80</v>
      </c>
      <c r="E1209" s="28" t="str">
        <f>IFERROR(VLOOKUP($D1209,'2. Provider Details'!$A:$H,2,FALSE),"Select Supplier")</f>
        <v>11 Ferndell Close 
Cannock 
Staffs 
WS11 1HR</v>
      </c>
      <c r="F1209" s="31" t="str">
        <f>IFERROR(VLOOKUP($D1209,'2. Provider Details'!$A:$H,6,FALSE),"Select Supplier")</f>
        <v>N/A</v>
      </c>
      <c r="G1209" s="86" t="s">
        <v>162</v>
      </c>
      <c r="H1209" s="86"/>
      <c r="I1209" s="86"/>
      <c r="J1209" s="31" t="str">
        <f>IFERROR(VLOOKUP($D1209,'2. Provider Details'!$A:$H,7,FALSE),"Select Supplier")</f>
        <v>Yes</v>
      </c>
      <c r="K1209" s="89" t="s">
        <v>44</v>
      </c>
      <c r="L1209" s="87">
        <v>45096</v>
      </c>
      <c r="M1209" s="87">
        <v>45096</v>
      </c>
      <c r="N1209" s="87">
        <v>45128</v>
      </c>
      <c r="O1209" s="108" t="s">
        <v>184</v>
      </c>
      <c r="P1209" s="11"/>
    </row>
    <row r="1210" spans="1:16" ht="60" hidden="1" customHeight="1" x14ac:dyDescent="0.2">
      <c r="A1210" s="87">
        <v>45093</v>
      </c>
      <c r="B1210" s="87">
        <v>45093</v>
      </c>
      <c r="C1210" s="167">
        <v>1300</v>
      </c>
      <c r="D1210" s="85" t="s">
        <v>369</v>
      </c>
      <c r="E1210" s="28" t="str">
        <f>IFERROR(VLOOKUP($D1210,'2. Provider Details'!$A:$H,2,FALSE),"Select Supplier")</f>
        <v>204c High Street 
Ongar
Essex
C5 9JJ</v>
      </c>
      <c r="F1210" s="31">
        <f>IFERROR(VLOOKUP($D1210,'2. Provider Details'!$A:$H,6,FALSE),"Select Supplier")</f>
        <v>0</v>
      </c>
      <c r="G1210" s="86" t="s">
        <v>162</v>
      </c>
      <c r="H1210" s="86"/>
      <c r="I1210" s="86"/>
      <c r="J1210" s="31">
        <f>IFERROR(VLOOKUP($D1210,'2. Provider Details'!$A:$H,7,FALSE),"Select Supplier")</f>
        <v>0</v>
      </c>
      <c r="K1210" s="89" t="s">
        <v>44</v>
      </c>
      <c r="L1210" s="87">
        <v>45096</v>
      </c>
      <c r="M1210" s="87">
        <v>45096</v>
      </c>
      <c r="N1210" s="87">
        <v>45128</v>
      </c>
      <c r="O1210" s="108" t="s">
        <v>184</v>
      </c>
      <c r="P1210" s="11"/>
    </row>
    <row r="1211" spans="1:16" ht="15" hidden="1" customHeight="1" x14ac:dyDescent="0.2">
      <c r="A1211" s="171"/>
      <c r="B1211" s="171"/>
      <c r="C1211" s="175"/>
      <c r="D1211" s="172"/>
      <c r="E1211" s="176" t="str">
        <f>IFERROR(VLOOKUP($D1211,'2. Provider Details'!$A:$H,2,FALSE),"Select Supplier")</f>
        <v>Select Supplier</v>
      </c>
      <c r="F1211" s="177" t="str">
        <f>IFERROR(VLOOKUP($D1211,'2. Provider Details'!$A:$H,6,FALSE),"Select Supplier")</f>
        <v>Select Supplier</v>
      </c>
      <c r="G1211" s="170"/>
      <c r="H1211" s="170"/>
      <c r="I1211" s="170"/>
      <c r="J1211" s="177" t="str">
        <f>IFERROR(VLOOKUP($D1211,'2. Provider Details'!$A:$H,7,FALSE),"Select Supplier")</f>
        <v>Select Supplier</v>
      </c>
      <c r="K1211" s="173"/>
      <c r="L1211" s="171"/>
      <c r="M1211" s="171"/>
      <c r="N1211" s="171"/>
      <c r="O1211" s="170"/>
      <c r="P1211" s="11"/>
    </row>
    <row r="1212" spans="1:16" ht="15" hidden="1" customHeight="1" x14ac:dyDescent="0.2">
      <c r="A1212" s="171"/>
      <c r="B1212" s="171"/>
      <c r="C1212" s="175"/>
      <c r="D1212" s="172"/>
      <c r="E1212" s="176" t="str">
        <f>IFERROR(VLOOKUP($D1212,'2. Provider Details'!$A:$H,2,FALSE),"Select Supplier")</f>
        <v>Select Supplier</v>
      </c>
      <c r="F1212" s="177" t="str">
        <f>IFERROR(VLOOKUP($D1212,'2. Provider Details'!$A:$H,6,FALSE),"Select Supplier")</f>
        <v>Select Supplier</v>
      </c>
      <c r="G1212" s="170"/>
      <c r="H1212" s="170"/>
      <c r="I1212" s="170"/>
      <c r="J1212" s="177" t="str">
        <f>IFERROR(VLOOKUP($D1212,'2. Provider Details'!$A:$H,7,FALSE),"Select Supplier")</f>
        <v>Select Supplier</v>
      </c>
      <c r="K1212" s="173"/>
      <c r="L1212" s="171"/>
      <c r="M1212" s="171"/>
      <c r="N1212" s="171"/>
      <c r="O1212" s="170"/>
      <c r="P1212" s="11"/>
    </row>
    <row r="1213" spans="1:16" ht="15" hidden="1" customHeight="1" x14ac:dyDescent="0.2">
      <c r="A1213" s="171"/>
      <c r="B1213" s="171"/>
      <c r="C1213" s="175"/>
      <c r="D1213" s="172"/>
      <c r="E1213" s="176" t="str">
        <f>IFERROR(VLOOKUP($D1213,'2. Provider Details'!$A:$H,2,FALSE),"Select Supplier")</f>
        <v>Select Supplier</v>
      </c>
      <c r="F1213" s="177" t="str">
        <f>IFERROR(VLOOKUP($D1213,'2. Provider Details'!$A:$H,6,FALSE),"Select Supplier")</f>
        <v>Select Supplier</v>
      </c>
      <c r="G1213" s="170"/>
      <c r="H1213" s="170"/>
      <c r="I1213" s="170"/>
      <c r="J1213" s="177" t="str">
        <f>IFERROR(VLOOKUP($D1213,'2. Provider Details'!$A:$H,7,FALSE),"Select Supplier")</f>
        <v>Select Supplier</v>
      </c>
      <c r="K1213" s="173"/>
      <c r="L1213" s="171"/>
      <c r="M1213" s="171"/>
      <c r="N1213" s="171"/>
      <c r="O1213" s="170"/>
      <c r="P1213" s="11"/>
    </row>
    <row r="1214" spans="1:16" ht="60" hidden="1" customHeight="1" x14ac:dyDescent="0.2">
      <c r="A1214" s="87">
        <v>45117</v>
      </c>
      <c r="B1214" s="87">
        <v>45119</v>
      </c>
      <c r="C1214" s="110">
        <v>3850</v>
      </c>
      <c r="D1214" s="85" t="s">
        <v>212</v>
      </c>
      <c r="E1214" s="28" t="str">
        <f>IFERROR(VLOOKUP($D1214,'2. Provider Details'!$A:$H,2,FALSE),"Select Supplier")</f>
        <v>Carlton House
19 West Street
Epsom
KT18 7RG</v>
      </c>
      <c r="F1214" s="31">
        <f>IFERROR(VLOOKUP($D1214,'2. Provider Details'!$A:$H,6,FALSE),"Select Supplier")</f>
        <v>0</v>
      </c>
      <c r="G1214" s="86" t="s">
        <v>5</v>
      </c>
      <c r="H1214" s="86"/>
      <c r="I1214" s="86"/>
      <c r="J1214" s="31" t="str">
        <f>IFERROR(VLOOKUP($D1214,'2. Provider Details'!$A:$H,7,FALSE),"Select Supplier")</f>
        <v>Yes</v>
      </c>
      <c r="K1214" s="89">
        <v>2</v>
      </c>
      <c r="L1214" s="87">
        <v>45117</v>
      </c>
      <c r="M1214" s="87">
        <v>45117</v>
      </c>
      <c r="N1214" s="87">
        <v>45282</v>
      </c>
      <c r="O1214" s="108" t="s">
        <v>12</v>
      </c>
      <c r="P1214" s="11"/>
    </row>
    <row r="1215" spans="1:16" ht="60" hidden="1" customHeight="1" x14ac:dyDescent="0.2">
      <c r="A1215" s="87">
        <v>45103</v>
      </c>
      <c r="B1215" s="87">
        <v>45104</v>
      </c>
      <c r="C1215" s="167">
        <v>3250</v>
      </c>
      <c r="D1215" s="85" t="s">
        <v>369</v>
      </c>
      <c r="E1215" s="28" t="str">
        <f>IFERROR(VLOOKUP($D1215,'2. Provider Details'!$A:$H,2,FALSE),"Select Supplier")</f>
        <v>204c High Street 
Ongar
Essex
C5 9JJ</v>
      </c>
      <c r="F1215" s="31">
        <f>IFERROR(VLOOKUP($D1215,'2. Provider Details'!$A:$H,6,FALSE),"Select Supplier")</f>
        <v>0</v>
      </c>
      <c r="G1215" s="86" t="s">
        <v>44</v>
      </c>
      <c r="H1215" s="86"/>
      <c r="I1215" s="86"/>
      <c r="J1215" s="31">
        <f>IFERROR(VLOOKUP($D1215,'2. Provider Details'!$A:$H,7,FALSE),"Select Supplier")</f>
        <v>0</v>
      </c>
      <c r="K1215" s="89" t="s">
        <v>162</v>
      </c>
      <c r="L1215" s="87">
        <v>45104</v>
      </c>
      <c r="M1215" s="87">
        <v>45103</v>
      </c>
      <c r="N1215" s="87">
        <v>45226</v>
      </c>
      <c r="O1215" s="108" t="s">
        <v>12</v>
      </c>
      <c r="P1215" s="11"/>
    </row>
    <row r="1216" spans="1:16" ht="60" hidden="1" customHeight="1" x14ac:dyDescent="0.2">
      <c r="A1216" s="87">
        <v>45103</v>
      </c>
      <c r="B1216" s="87">
        <v>45104</v>
      </c>
      <c r="C1216" s="167">
        <v>3250</v>
      </c>
      <c r="D1216" s="85" t="s">
        <v>369</v>
      </c>
      <c r="E1216" s="28" t="str">
        <f>IFERROR(VLOOKUP($D1216,'2. Provider Details'!$A:$H,2,FALSE),"Select Supplier")</f>
        <v>204c High Street 
Ongar
Essex
C5 9JJ</v>
      </c>
      <c r="F1216" s="31">
        <f>IFERROR(VLOOKUP($D1216,'2. Provider Details'!$A:$H,6,FALSE),"Select Supplier")</f>
        <v>0</v>
      </c>
      <c r="G1216" s="86" t="s">
        <v>44</v>
      </c>
      <c r="H1216" s="86"/>
      <c r="I1216" s="86"/>
      <c r="J1216" s="31">
        <f>IFERROR(VLOOKUP($D1216,'2. Provider Details'!$A:$H,7,FALSE),"Select Supplier")</f>
        <v>0</v>
      </c>
      <c r="K1216" s="89" t="s">
        <v>162</v>
      </c>
      <c r="L1216" s="87">
        <v>45104</v>
      </c>
      <c r="M1216" s="87">
        <v>45103</v>
      </c>
      <c r="N1216" s="87">
        <v>45226</v>
      </c>
      <c r="O1216" s="108" t="s">
        <v>12</v>
      </c>
      <c r="P1216" s="11"/>
    </row>
    <row r="1217" spans="1:16" ht="15" hidden="1" customHeight="1" x14ac:dyDescent="0.2">
      <c r="A1217" s="171"/>
      <c r="B1217" s="171"/>
      <c r="C1217" s="175"/>
      <c r="D1217" s="172"/>
      <c r="E1217" s="176" t="str">
        <f>IFERROR(VLOOKUP($D1217,'2. Provider Details'!$A:$H,2,FALSE),"Select Supplier")</f>
        <v>Select Supplier</v>
      </c>
      <c r="F1217" s="177" t="str">
        <f>IFERROR(VLOOKUP($D1217,'2. Provider Details'!$A:$H,6,FALSE),"Select Supplier")</f>
        <v>Select Supplier</v>
      </c>
      <c r="G1217" s="170"/>
      <c r="H1217" s="170"/>
      <c r="I1217" s="170"/>
      <c r="J1217" s="177" t="str">
        <f>IFERROR(VLOOKUP($D1217,'2. Provider Details'!$A:$H,7,FALSE),"Select Supplier")</f>
        <v>Select Supplier</v>
      </c>
      <c r="K1217" s="173"/>
      <c r="L1217" s="171"/>
      <c r="M1217" s="171"/>
      <c r="N1217" s="171"/>
      <c r="O1217" s="170"/>
      <c r="P1217" s="11"/>
    </row>
    <row r="1218" spans="1:16" ht="60" hidden="1" customHeight="1" x14ac:dyDescent="0.2">
      <c r="A1218" s="87">
        <v>45114</v>
      </c>
      <c r="B1218" s="87">
        <v>45117</v>
      </c>
      <c r="C1218" s="167">
        <v>4080</v>
      </c>
      <c r="D1218" s="85" t="s">
        <v>80</v>
      </c>
      <c r="E1218" s="28" t="str">
        <f>IFERROR(VLOOKUP($D1218,'2. Provider Details'!$A:$H,2,FALSE),"Select Supplier")</f>
        <v>11 Ferndell Close 
Cannock 
Staffs 
WS11 1HR</v>
      </c>
      <c r="F1218" s="31" t="str">
        <f>IFERROR(VLOOKUP($D1218,'2. Provider Details'!$A:$H,6,FALSE),"Select Supplier")</f>
        <v>N/A</v>
      </c>
      <c r="G1218" s="86" t="s">
        <v>5</v>
      </c>
      <c r="H1218" s="86"/>
      <c r="I1218" s="86"/>
      <c r="J1218" s="31" t="str">
        <f>IFERROR(VLOOKUP($D1218,'2. Provider Details'!$A:$H,7,FALSE),"Select Supplier")</f>
        <v>Yes</v>
      </c>
      <c r="K1218" s="89">
        <v>1</v>
      </c>
      <c r="L1218" s="87">
        <v>45117</v>
      </c>
      <c r="M1218" s="87">
        <v>45117</v>
      </c>
      <c r="N1218" s="87">
        <v>45282</v>
      </c>
      <c r="O1218" s="108" t="s">
        <v>12</v>
      </c>
      <c r="P1218" s="11"/>
    </row>
    <row r="1219" spans="1:16" ht="60" hidden="1" customHeight="1" x14ac:dyDescent="0.2">
      <c r="A1219" s="87">
        <v>45114</v>
      </c>
      <c r="B1219" s="87">
        <v>45117</v>
      </c>
      <c r="C1219" s="167">
        <v>4080</v>
      </c>
      <c r="D1219" s="85" t="s">
        <v>80</v>
      </c>
      <c r="E1219" s="28" t="str">
        <f>IFERROR(VLOOKUP($D1219,'2. Provider Details'!$A:$H,2,FALSE),"Select Supplier")</f>
        <v>11 Ferndell Close 
Cannock 
Staffs 
WS11 1HR</v>
      </c>
      <c r="F1219" s="31" t="str">
        <f>IFERROR(VLOOKUP($D1219,'2. Provider Details'!$A:$H,6,FALSE),"Select Supplier")</f>
        <v>N/A</v>
      </c>
      <c r="G1219" s="86" t="s">
        <v>5</v>
      </c>
      <c r="H1219" s="86"/>
      <c r="I1219" s="86"/>
      <c r="J1219" s="31" t="str">
        <f>IFERROR(VLOOKUP($D1219,'2. Provider Details'!$A:$H,7,FALSE),"Select Supplier")</f>
        <v>Yes</v>
      </c>
      <c r="K1219" s="89">
        <v>2</v>
      </c>
      <c r="L1219" s="87">
        <v>45117</v>
      </c>
      <c r="M1219" s="87">
        <v>45117</v>
      </c>
      <c r="N1219" s="87">
        <v>45282</v>
      </c>
      <c r="O1219" s="108" t="s">
        <v>12</v>
      </c>
      <c r="P1219" s="11"/>
    </row>
    <row r="1220" spans="1:16" ht="15" hidden="1" customHeight="1" x14ac:dyDescent="0.2">
      <c r="A1220" s="171"/>
      <c r="B1220" s="171"/>
      <c r="C1220" s="175"/>
      <c r="D1220" s="172"/>
      <c r="E1220" s="176" t="str">
        <f>IFERROR(VLOOKUP($D1220,'2. Provider Details'!$A:$H,2,FALSE),"Select Supplier")</f>
        <v>Select Supplier</v>
      </c>
      <c r="F1220" s="177" t="str">
        <f>IFERROR(VLOOKUP($D1220,'2. Provider Details'!$A:$H,6,FALSE),"Select Supplier")</f>
        <v>Select Supplier</v>
      </c>
      <c r="G1220" s="170"/>
      <c r="H1220" s="170"/>
      <c r="I1220" s="170"/>
      <c r="J1220" s="177" t="str">
        <f>IFERROR(VLOOKUP($D1220,'2. Provider Details'!$A:$H,7,FALSE),"Select Supplier")</f>
        <v>Select Supplier</v>
      </c>
      <c r="K1220" s="173"/>
      <c r="L1220" s="171"/>
      <c r="M1220" s="171"/>
      <c r="N1220" s="171"/>
      <c r="O1220" s="170"/>
      <c r="P1220" s="11"/>
    </row>
    <row r="1221" spans="1:16" ht="90" hidden="1" customHeight="1" x14ac:dyDescent="0.2">
      <c r="A1221" s="87">
        <v>45103</v>
      </c>
      <c r="B1221" s="87">
        <v>45104</v>
      </c>
      <c r="C1221" s="167">
        <v>3380</v>
      </c>
      <c r="D1221" s="85" t="s">
        <v>90</v>
      </c>
      <c r="E1221" s="28" t="str">
        <f>IFERROR(VLOOKUP($D1221,'2. Provider Details'!$A:$H,2,FALSE),"Select Supplier")</f>
        <v>Dean Row Court  
Summerfields Village Centre 
Dean Row Road  
Wilmslow 
SK9 2TB</v>
      </c>
      <c r="F1221" s="31">
        <f>IFERROR(VLOOKUP($D1221,'2. Provider Details'!$A:$H,6,FALSE),"Select Supplier")</f>
        <v>235030744</v>
      </c>
      <c r="G1221" s="86" t="s">
        <v>44</v>
      </c>
      <c r="H1221" s="86"/>
      <c r="I1221" s="86"/>
      <c r="J1221" s="31" t="str">
        <f>IFERROR(VLOOKUP($D1221,'2. Provider Details'!$A:$H,7,FALSE),"Select Supplier")</f>
        <v>Yes</v>
      </c>
      <c r="K1221" s="89" t="s">
        <v>44</v>
      </c>
      <c r="L1221" s="87">
        <v>45104</v>
      </c>
      <c r="M1221" s="87">
        <v>45103</v>
      </c>
      <c r="N1221" s="87">
        <v>45226</v>
      </c>
      <c r="O1221" s="108" t="s">
        <v>12</v>
      </c>
      <c r="P1221" s="11"/>
    </row>
    <row r="1222" spans="1:16" ht="60" hidden="1" customHeight="1" x14ac:dyDescent="0.2">
      <c r="A1222" s="87">
        <v>45118</v>
      </c>
      <c r="B1222" s="87">
        <v>45118</v>
      </c>
      <c r="C1222" s="167">
        <v>6120</v>
      </c>
      <c r="D1222" s="85" t="s">
        <v>80</v>
      </c>
      <c r="E1222" s="28" t="str">
        <f>IFERROR(VLOOKUP($D1222,'2. Provider Details'!$A:$H,2,FALSE),"Select Supplier")</f>
        <v>11 Ferndell Close 
Cannock 
Staffs 
WS11 1HR</v>
      </c>
      <c r="F1222" s="31" t="str">
        <f>IFERROR(VLOOKUP($D1222,'2. Provider Details'!$A:$H,6,FALSE),"Select Supplier")</f>
        <v>N/A</v>
      </c>
      <c r="G1222" s="86" t="s">
        <v>5</v>
      </c>
      <c r="H1222" s="86"/>
      <c r="I1222" s="86"/>
      <c r="J1222" s="31" t="str">
        <f>IFERROR(VLOOKUP($D1222,'2. Provider Details'!$A:$H,7,FALSE),"Select Supplier")</f>
        <v>Yes</v>
      </c>
      <c r="K1222" s="89">
        <v>1</v>
      </c>
      <c r="L1222" s="87">
        <v>45118</v>
      </c>
      <c r="M1222" s="87">
        <v>45117</v>
      </c>
      <c r="N1222" s="87">
        <v>45226</v>
      </c>
      <c r="O1222" s="108" t="s">
        <v>184</v>
      </c>
      <c r="P1222" s="11"/>
    </row>
    <row r="1223" spans="1:16" ht="60" hidden="1" customHeight="1" x14ac:dyDescent="0.2">
      <c r="A1223" s="87">
        <v>45118</v>
      </c>
      <c r="B1223" s="87">
        <v>45119</v>
      </c>
      <c r="C1223" s="167">
        <v>2400</v>
      </c>
      <c r="D1223" s="85" t="s">
        <v>80</v>
      </c>
      <c r="E1223" s="28" t="str">
        <f>IFERROR(VLOOKUP($D1223,'2. Provider Details'!$A:$H,2,FALSE),"Select Supplier")</f>
        <v>11 Ferndell Close 
Cannock 
Staffs 
WS11 1HR</v>
      </c>
      <c r="F1223" s="31" t="str">
        <f>IFERROR(VLOOKUP($D1223,'2. Provider Details'!$A:$H,6,FALSE),"Select Supplier")</f>
        <v>N/A</v>
      </c>
      <c r="G1223" s="86" t="s">
        <v>5</v>
      </c>
      <c r="H1223" s="86"/>
      <c r="I1223" s="86"/>
      <c r="J1223" s="31" t="str">
        <f>IFERROR(VLOOKUP($D1223,'2. Provider Details'!$A:$H,7,FALSE),"Select Supplier")</f>
        <v>Yes</v>
      </c>
      <c r="K1223" s="89">
        <v>1</v>
      </c>
      <c r="L1223" s="87">
        <v>45119</v>
      </c>
      <c r="M1223" s="87">
        <v>45124</v>
      </c>
      <c r="N1223" s="87">
        <v>45226</v>
      </c>
      <c r="O1223" s="108" t="s">
        <v>12</v>
      </c>
      <c r="P1223" s="11"/>
    </row>
    <row r="1224" spans="1:16" ht="15" hidden="1" customHeight="1" x14ac:dyDescent="0.2">
      <c r="A1224" s="171"/>
      <c r="B1224" s="171"/>
      <c r="C1224" s="175"/>
      <c r="D1224" s="172"/>
      <c r="E1224" s="176" t="str">
        <f>IFERROR(VLOOKUP($D1224,'2. Provider Details'!$A:$H,2,FALSE),"Select Supplier")</f>
        <v>Select Supplier</v>
      </c>
      <c r="F1224" s="177" t="str">
        <f>IFERROR(VLOOKUP($D1224,'2. Provider Details'!$A:$H,6,FALSE),"Select Supplier")</f>
        <v>Select Supplier</v>
      </c>
      <c r="G1224" s="170"/>
      <c r="H1224" s="170"/>
      <c r="I1224" s="170"/>
      <c r="J1224" s="177" t="str">
        <f>IFERROR(VLOOKUP($D1224,'2. Provider Details'!$A:$H,7,FALSE),"Select Supplier")</f>
        <v>Select Supplier</v>
      </c>
      <c r="K1224" s="173"/>
      <c r="L1224" s="171"/>
      <c r="M1224" s="171"/>
      <c r="N1224" s="171"/>
      <c r="O1224" s="170"/>
      <c r="P1224" s="11"/>
    </row>
    <row r="1225" spans="1:16" ht="90" hidden="1" customHeight="1" x14ac:dyDescent="0.2">
      <c r="A1225" s="87">
        <v>45113</v>
      </c>
      <c r="B1225" s="87">
        <v>45113</v>
      </c>
      <c r="C1225" s="167">
        <v>4550</v>
      </c>
      <c r="D1225" s="85" t="s">
        <v>90</v>
      </c>
      <c r="E1225" s="28" t="str">
        <f>IFERROR(VLOOKUP($D1225,'2. Provider Details'!$A:$H,2,FALSE),"Select Supplier")</f>
        <v>Dean Row Court  
Summerfields Village Centre 
Dean Row Road  
Wilmslow 
SK9 2TB</v>
      </c>
      <c r="F1225" s="31">
        <f>IFERROR(VLOOKUP($D1225,'2. Provider Details'!$A:$H,6,FALSE),"Select Supplier")</f>
        <v>235030744</v>
      </c>
      <c r="G1225" s="86" t="s">
        <v>5</v>
      </c>
      <c r="H1225" s="86"/>
      <c r="I1225" s="86"/>
      <c r="J1225" s="31" t="str">
        <f>IFERROR(VLOOKUP($D1225,'2. Provider Details'!$A:$H,7,FALSE),"Select Supplier")</f>
        <v>Yes</v>
      </c>
      <c r="K1225" s="89">
        <v>1</v>
      </c>
      <c r="L1225" s="87">
        <v>45113</v>
      </c>
      <c r="M1225" s="87">
        <v>45117</v>
      </c>
      <c r="N1225" s="87">
        <v>45282</v>
      </c>
      <c r="O1225" s="108" t="s">
        <v>12</v>
      </c>
      <c r="P1225" s="11"/>
    </row>
    <row r="1226" spans="1:16" ht="60" hidden="1" customHeight="1" x14ac:dyDescent="0.2">
      <c r="A1226" s="87">
        <v>45128</v>
      </c>
      <c r="B1226" s="87">
        <v>45128</v>
      </c>
      <c r="C1226" s="167">
        <v>3600</v>
      </c>
      <c r="D1226" s="85" t="s">
        <v>80</v>
      </c>
      <c r="E1226" s="28" t="str">
        <f>IFERROR(VLOOKUP($D1226,'2. Provider Details'!$A:$H,2,FALSE),"Select Supplier")</f>
        <v>11 Ferndell Close 
Cannock 
Staffs 
WS11 1HR</v>
      </c>
      <c r="F1226" s="31" t="str">
        <f>IFERROR(VLOOKUP($D1226,'2. Provider Details'!$A:$H,6,FALSE),"Select Supplier")</f>
        <v>N/A</v>
      </c>
      <c r="G1226" s="86" t="s">
        <v>5</v>
      </c>
      <c r="H1226" s="86"/>
      <c r="I1226" s="86"/>
      <c r="J1226" s="31" t="str">
        <f>IFERROR(VLOOKUP($D1226,'2. Provider Details'!$A:$H,7,FALSE),"Select Supplier")</f>
        <v>Yes</v>
      </c>
      <c r="K1226" s="89">
        <v>1</v>
      </c>
      <c r="L1226" s="87">
        <v>45128</v>
      </c>
      <c r="M1226" s="87">
        <v>45174</v>
      </c>
      <c r="N1226" s="87">
        <v>45282</v>
      </c>
      <c r="O1226" s="108" t="s">
        <v>12</v>
      </c>
      <c r="P1226" s="11"/>
    </row>
    <row r="1227" spans="1:16" ht="60" hidden="1" customHeight="1" x14ac:dyDescent="0.2">
      <c r="A1227" s="87">
        <v>45110</v>
      </c>
      <c r="B1227" s="87">
        <v>45113</v>
      </c>
      <c r="C1227" s="167">
        <v>9360</v>
      </c>
      <c r="D1227" s="85" t="s">
        <v>369</v>
      </c>
      <c r="E1227" s="28" t="str">
        <f>IFERROR(VLOOKUP($D1227,'2. Provider Details'!$A:$H,2,FALSE),"Select Supplier")</f>
        <v>204c High Street 
Ongar
Essex
C5 9JJ</v>
      </c>
      <c r="F1227" s="31">
        <f>IFERROR(VLOOKUP($D1227,'2. Provider Details'!$A:$H,6,FALSE),"Select Supplier")</f>
        <v>0</v>
      </c>
      <c r="G1227" s="86" t="s">
        <v>44</v>
      </c>
      <c r="H1227" s="86"/>
      <c r="I1227" s="86"/>
      <c r="J1227" s="31">
        <f>IFERROR(VLOOKUP($D1227,'2. Provider Details'!$A:$H,7,FALSE),"Select Supplier")</f>
        <v>0</v>
      </c>
      <c r="K1227" s="89" t="s">
        <v>44</v>
      </c>
      <c r="L1227" s="87">
        <v>45113</v>
      </c>
      <c r="M1227" s="87">
        <v>45110</v>
      </c>
      <c r="N1227" s="87">
        <v>45282</v>
      </c>
      <c r="O1227" s="108" t="s">
        <v>12</v>
      </c>
      <c r="P1227" s="11"/>
    </row>
    <row r="1228" spans="1:16" ht="60" hidden="1" customHeight="1" x14ac:dyDescent="0.2">
      <c r="A1228" s="87">
        <v>45121</v>
      </c>
      <c r="B1228" s="87">
        <v>45125</v>
      </c>
      <c r="C1228" s="167">
        <v>1760</v>
      </c>
      <c r="D1228" s="85" t="s">
        <v>212</v>
      </c>
      <c r="E1228" s="28" t="str">
        <f>IFERROR(VLOOKUP($D1228,'2. Provider Details'!$A:$H,2,FALSE),"Select Supplier")</f>
        <v>Carlton House
19 West Street
Epsom
KT18 7RG</v>
      </c>
      <c r="F1228" s="31">
        <f>IFERROR(VLOOKUP($D1228,'2. Provider Details'!$A:$H,6,FALSE),"Select Supplier")</f>
        <v>0</v>
      </c>
      <c r="G1228" s="86" t="s">
        <v>5</v>
      </c>
      <c r="H1228" s="86"/>
      <c r="I1228" s="86"/>
      <c r="J1228" s="31" t="str">
        <f>IFERROR(VLOOKUP($D1228,'2. Provider Details'!$A:$H,7,FALSE),"Select Supplier")</f>
        <v>Yes</v>
      </c>
      <c r="K1228" s="89">
        <v>2</v>
      </c>
      <c r="L1228" s="87">
        <v>45125</v>
      </c>
      <c r="M1228" s="87">
        <v>45173</v>
      </c>
      <c r="N1228" s="87">
        <v>45226</v>
      </c>
      <c r="O1228" s="108" t="s">
        <v>12</v>
      </c>
      <c r="P1228" s="11"/>
    </row>
    <row r="1229" spans="1:16" ht="15" hidden="1" customHeight="1" x14ac:dyDescent="0.2">
      <c r="A1229" s="171"/>
      <c r="B1229" s="171"/>
      <c r="C1229" s="175"/>
      <c r="D1229" s="172"/>
      <c r="E1229" s="176" t="str">
        <f>IFERROR(VLOOKUP($D1229,'2. Provider Details'!$A:$H,2,FALSE),"Select Supplier")</f>
        <v>Select Supplier</v>
      </c>
      <c r="F1229" s="177" t="str">
        <f>IFERROR(VLOOKUP($D1229,'2. Provider Details'!$A:$H,6,FALSE),"Select Supplier")</f>
        <v>Select Supplier</v>
      </c>
      <c r="G1229" s="170"/>
      <c r="H1229" s="170"/>
      <c r="I1229" s="170"/>
      <c r="J1229" s="177" t="str">
        <f>IFERROR(VLOOKUP($D1229,'2. Provider Details'!$A:$H,7,FALSE),"Select Supplier")</f>
        <v>Select Supplier</v>
      </c>
      <c r="K1229" s="173"/>
      <c r="L1229" s="171"/>
      <c r="M1229" s="171"/>
      <c r="N1229" s="171"/>
      <c r="O1229" s="170"/>
      <c r="P1229" s="11"/>
    </row>
    <row r="1230" spans="1:16" ht="15" hidden="1" customHeight="1" x14ac:dyDescent="0.2">
      <c r="A1230" s="171"/>
      <c r="B1230" s="171"/>
      <c r="C1230" s="175"/>
      <c r="D1230" s="172"/>
      <c r="E1230" s="176" t="str">
        <f>IFERROR(VLOOKUP($D1230,'2. Provider Details'!$A:$H,2,FALSE),"Select Supplier")</f>
        <v>Select Supplier</v>
      </c>
      <c r="F1230" s="177" t="str">
        <f>IFERROR(VLOOKUP($D1230,'2. Provider Details'!$A:$H,6,FALSE),"Select Supplier")</f>
        <v>Select Supplier</v>
      </c>
      <c r="G1230" s="170"/>
      <c r="H1230" s="170"/>
      <c r="I1230" s="170"/>
      <c r="J1230" s="177" t="str">
        <f>IFERROR(VLOOKUP($D1230,'2. Provider Details'!$A:$H,7,FALSE),"Select Supplier")</f>
        <v>Select Supplier</v>
      </c>
      <c r="K1230" s="173"/>
      <c r="L1230" s="171"/>
      <c r="M1230" s="171"/>
      <c r="N1230" s="171"/>
      <c r="O1230" s="170"/>
      <c r="P1230" s="11"/>
    </row>
    <row r="1231" spans="1:16" ht="15" hidden="1" customHeight="1" x14ac:dyDescent="0.2">
      <c r="A1231" s="171"/>
      <c r="B1231" s="171"/>
      <c r="C1231" s="175"/>
      <c r="D1231" s="172"/>
      <c r="E1231" s="176" t="str">
        <f>IFERROR(VLOOKUP($D1231,'2. Provider Details'!$A:$H,2,FALSE),"Select Supplier")</f>
        <v>Select Supplier</v>
      </c>
      <c r="F1231" s="177" t="str">
        <f>IFERROR(VLOOKUP($D1231,'2. Provider Details'!$A:$H,6,FALSE),"Select Supplier")</f>
        <v>Select Supplier</v>
      </c>
      <c r="G1231" s="170"/>
      <c r="H1231" s="170"/>
      <c r="I1231" s="170"/>
      <c r="J1231" s="177" t="str">
        <f>IFERROR(VLOOKUP($D1231,'2. Provider Details'!$A:$H,7,FALSE),"Select Supplier")</f>
        <v>Select Supplier</v>
      </c>
      <c r="K1231" s="173"/>
      <c r="L1231" s="171"/>
      <c r="M1231" s="171"/>
      <c r="N1231" s="171"/>
      <c r="O1231" s="170"/>
      <c r="P1231" s="11"/>
    </row>
    <row r="1232" spans="1:16" ht="15" hidden="1" customHeight="1" x14ac:dyDescent="0.2">
      <c r="A1232" s="171"/>
      <c r="B1232" s="171"/>
      <c r="C1232" s="175"/>
      <c r="D1232" s="172"/>
      <c r="E1232" s="176" t="str">
        <f>IFERROR(VLOOKUP($D1232,'2. Provider Details'!$A:$H,2,FALSE),"Select Supplier")</f>
        <v>Select Supplier</v>
      </c>
      <c r="F1232" s="177" t="str">
        <f>IFERROR(VLOOKUP($D1232,'2. Provider Details'!$A:$H,6,FALSE),"Select Supplier")</f>
        <v>Select Supplier</v>
      </c>
      <c r="G1232" s="170"/>
      <c r="H1232" s="170"/>
      <c r="I1232" s="170"/>
      <c r="J1232" s="177" t="str">
        <f>IFERROR(VLOOKUP($D1232,'2. Provider Details'!$A:$H,7,FALSE),"Select Supplier")</f>
        <v>Select Supplier</v>
      </c>
      <c r="K1232" s="173"/>
      <c r="L1232" s="171"/>
      <c r="M1232" s="171"/>
      <c r="N1232" s="171"/>
      <c r="O1232" s="170"/>
      <c r="P1232" s="11"/>
    </row>
    <row r="1233" spans="1:16" ht="60" hidden="1" customHeight="1" x14ac:dyDescent="0.2">
      <c r="A1233" s="87">
        <v>45118</v>
      </c>
      <c r="B1233" s="87">
        <v>45119</v>
      </c>
      <c r="C1233" s="167">
        <v>3300</v>
      </c>
      <c r="D1233" s="85" t="s">
        <v>212</v>
      </c>
      <c r="E1233" s="28" t="str">
        <f>IFERROR(VLOOKUP($D1233,'2. Provider Details'!$A:$H,2,FALSE),"Select Supplier")</f>
        <v>Carlton House
19 West Street
Epsom
KT18 7RG</v>
      </c>
      <c r="F1233" s="31">
        <f>IFERROR(VLOOKUP($D1233,'2. Provider Details'!$A:$H,6,FALSE),"Select Supplier")</f>
        <v>0</v>
      </c>
      <c r="G1233" s="86" t="s">
        <v>5</v>
      </c>
      <c r="H1233" s="86"/>
      <c r="I1233" s="86"/>
      <c r="J1233" s="31" t="str">
        <f>IFERROR(VLOOKUP($D1233,'2. Provider Details'!$A:$H,7,FALSE),"Select Supplier")</f>
        <v>Yes</v>
      </c>
      <c r="K1233" s="89">
        <v>1</v>
      </c>
      <c r="L1233" s="87">
        <v>45119</v>
      </c>
      <c r="M1233" s="87">
        <v>45173</v>
      </c>
      <c r="N1233" s="87">
        <v>45282</v>
      </c>
      <c r="O1233" s="108" t="s">
        <v>12</v>
      </c>
      <c r="P1233" s="11"/>
    </row>
    <row r="1234" spans="1:16" ht="15" hidden="1" customHeight="1" x14ac:dyDescent="0.2">
      <c r="A1234" s="171"/>
      <c r="B1234" s="171"/>
      <c r="C1234" s="175"/>
      <c r="D1234" s="172"/>
      <c r="E1234" s="176" t="str">
        <f>IFERROR(VLOOKUP($D1234,'2. Provider Details'!$A:$H,2,FALSE),"Select Supplier")</f>
        <v>Select Supplier</v>
      </c>
      <c r="F1234" s="177" t="str">
        <f>IFERROR(VLOOKUP($D1234,'2. Provider Details'!$A:$H,6,FALSE),"Select Supplier")</f>
        <v>Select Supplier</v>
      </c>
      <c r="G1234" s="170"/>
      <c r="H1234" s="170"/>
      <c r="I1234" s="170"/>
      <c r="J1234" s="177" t="str">
        <f>IFERROR(VLOOKUP($D1234,'2. Provider Details'!$A:$H,7,FALSE),"Select Supplier")</f>
        <v>Select Supplier</v>
      </c>
      <c r="K1234" s="173"/>
      <c r="L1234" s="171"/>
      <c r="M1234" s="171"/>
      <c r="N1234" s="171"/>
      <c r="O1234" s="170"/>
      <c r="P1234" s="11"/>
    </row>
    <row r="1235" spans="1:16" ht="90" hidden="1" customHeight="1" x14ac:dyDescent="0.2">
      <c r="A1235" s="87">
        <v>45113</v>
      </c>
      <c r="B1235" s="87">
        <v>45113</v>
      </c>
      <c r="C1235" s="167">
        <v>3900</v>
      </c>
      <c r="D1235" s="85" t="s">
        <v>90</v>
      </c>
      <c r="E1235" s="28" t="str">
        <f>IFERROR(VLOOKUP($D1235,'2. Provider Details'!$A:$H,2,FALSE),"Select Supplier")</f>
        <v>Dean Row Court  
Summerfields Village Centre 
Dean Row Road  
Wilmslow 
SK9 2TB</v>
      </c>
      <c r="F1235" s="31">
        <f>IFERROR(VLOOKUP($D1235,'2. Provider Details'!$A:$H,6,FALSE),"Select Supplier")</f>
        <v>235030744</v>
      </c>
      <c r="G1235" s="86" t="s">
        <v>5</v>
      </c>
      <c r="H1235" s="86"/>
      <c r="I1235" s="86"/>
      <c r="J1235" s="31" t="str">
        <f>IFERROR(VLOOKUP($D1235,'2. Provider Details'!$A:$H,7,FALSE),"Select Supplier")</f>
        <v>Yes</v>
      </c>
      <c r="K1235" s="89">
        <v>1</v>
      </c>
      <c r="L1235" s="87">
        <v>45113</v>
      </c>
      <c r="M1235" s="87">
        <v>45174</v>
      </c>
      <c r="N1235" s="87">
        <v>45282</v>
      </c>
      <c r="O1235" s="108" t="s">
        <v>12</v>
      </c>
      <c r="P1235" s="11"/>
    </row>
    <row r="1236" spans="1:16" ht="60" hidden="1" customHeight="1" x14ac:dyDescent="0.2">
      <c r="A1236" s="87">
        <v>45127</v>
      </c>
      <c r="B1236" s="87">
        <v>45128</v>
      </c>
      <c r="C1236" s="167">
        <v>3600</v>
      </c>
      <c r="D1236" s="85" t="s">
        <v>80</v>
      </c>
      <c r="E1236" s="28" t="str">
        <f>IFERROR(VLOOKUP($D1236,'2. Provider Details'!$A:$H,2,FALSE),"Select Supplier")</f>
        <v>11 Ferndell Close 
Cannock 
Staffs 
WS11 1HR</v>
      </c>
      <c r="F1236" s="31" t="str">
        <f>IFERROR(VLOOKUP($D1236,'2. Provider Details'!$A:$H,6,FALSE),"Select Supplier")</f>
        <v>N/A</v>
      </c>
      <c r="G1236" s="86" t="s">
        <v>398</v>
      </c>
      <c r="H1236" s="86"/>
      <c r="I1236" s="86"/>
      <c r="J1236" s="31" t="str">
        <f>IFERROR(VLOOKUP($D1236,'2. Provider Details'!$A:$H,7,FALSE),"Select Supplier")</f>
        <v>Yes</v>
      </c>
      <c r="K1236" s="89">
        <v>2</v>
      </c>
      <c r="L1236" s="87">
        <v>45128</v>
      </c>
      <c r="M1236" s="87">
        <v>45174</v>
      </c>
      <c r="N1236" s="87">
        <v>45282</v>
      </c>
      <c r="O1236" s="108" t="s">
        <v>12</v>
      </c>
      <c r="P1236" s="11"/>
    </row>
    <row r="1237" spans="1:16" ht="45" hidden="1" customHeight="1" x14ac:dyDescent="0.2">
      <c r="A1237" s="87">
        <v>45134</v>
      </c>
      <c r="B1237" s="87">
        <v>45135</v>
      </c>
      <c r="C1237" s="167"/>
      <c r="D1237" s="85" t="s">
        <v>384</v>
      </c>
      <c r="E1237" s="28" t="str">
        <f>IFERROR(VLOOKUP($D1237,'2. Provider Details'!$A:$H,2,FALSE),"Select Supplier")</f>
        <v>43 Edbury Rd
Rickmansworth
WD31BL</v>
      </c>
      <c r="F1237" s="31">
        <f>IFERROR(VLOOKUP($D1237,'2. Provider Details'!$A:$H,6,FALSE),"Select Supplier")</f>
        <v>227743123</v>
      </c>
      <c r="G1237" s="86" t="s">
        <v>5</v>
      </c>
      <c r="H1237" s="86"/>
      <c r="I1237" s="86"/>
      <c r="J1237" s="31" t="str">
        <f>IFERROR(VLOOKUP($D1237,'2. Provider Details'!$A:$H,7,FALSE),"Select Supplier")</f>
        <v>Yes</v>
      </c>
      <c r="K1237" s="89">
        <v>1</v>
      </c>
      <c r="L1237" s="87">
        <v>45135</v>
      </c>
      <c r="M1237" s="87">
        <v>45174</v>
      </c>
      <c r="N1237" s="87">
        <v>45226</v>
      </c>
      <c r="O1237" s="108" t="s">
        <v>12</v>
      </c>
      <c r="P1237" s="11"/>
    </row>
    <row r="1238" spans="1:16" ht="15" hidden="1" customHeight="1" x14ac:dyDescent="0.2">
      <c r="A1238" s="171"/>
      <c r="B1238" s="171"/>
      <c r="C1238" s="175"/>
      <c r="D1238" s="172"/>
      <c r="E1238" s="176" t="str">
        <f>IFERROR(VLOOKUP($D1238,'2. Provider Details'!$A:$H,2,FALSE),"Select Supplier")</f>
        <v>Select Supplier</v>
      </c>
      <c r="F1238" s="177" t="str">
        <f>IFERROR(VLOOKUP($D1238,'2. Provider Details'!$A:$H,6,FALSE),"Select Supplier")</f>
        <v>Select Supplier</v>
      </c>
      <c r="G1238" s="170"/>
      <c r="H1238" s="170"/>
      <c r="I1238" s="170"/>
      <c r="J1238" s="177" t="str">
        <f>IFERROR(VLOOKUP($D1238,'2. Provider Details'!$A:$H,7,FALSE),"Select Supplier")</f>
        <v>Select Supplier</v>
      </c>
      <c r="K1238" s="173"/>
      <c r="L1238" s="171"/>
      <c r="M1238" s="171"/>
      <c r="N1238" s="171"/>
      <c r="O1238" s="170"/>
      <c r="P1238" s="11"/>
    </row>
    <row r="1239" spans="1:16" ht="60" hidden="1" customHeight="1" x14ac:dyDescent="0.2">
      <c r="A1239" s="87">
        <v>45114</v>
      </c>
      <c r="B1239" s="87">
        <v>45119</v>
      </c>
      <c r="C1239" s="167">
        <v>11310</v>
      </c>
      <c r="D1239" s="85" t="s">
        <v>369</v>
      </c>
      <c r="E1239" s="28" t="str">
        <f>IFERROR(VLOOKUP($D1239,'2. Provider Details'!$A:$H,2,FALSE),"Select Supplier")</f>
        <v>204c High Street 
Ongar
Essex
C5 9JJ</v>
      </c>
      <c r="F1239" s="31">
        <f>IFERROR(VLOOKUP($D1239,'2. Provider Details'!$A:$H,6,FALSE),"Select Supplier")</f>
        <v>0</v>
      </c>
      <c r="G1239" s="86" t="s">
        <v>44</v>
      </c>
      <c r="H1239" s="86"/>
      <c r="I1239" s="86"/>
      <c r="J1239" s="31">
        <f>IFERROR(VLOOKUP($D1239,'2. Provider Details'!$A:$H,7,FALSE),"Select Supplier")</f>
        <v>0</v>
      </c>
      <c r="K1239" s="89" t="s">
        <v>162</v>
      </c>
      <c r="L1239" s="87">
        <v>45119</v>
      </c>
      <c r="M1239" s="87">
        <v>45117</v>
      </c>
      <c r="N1239" s="87">
        <v>45282</v>
      </c>
      <c r="O1239" s="108" t="s">
        <v>12</v>
      </c>
      <c r="P1239" s="11"/>
    </row>
    <row r="1240" spans="1:16" ht="15" hidden="1" customHeight="1" x14ac:dyDescent="0.2">
      <c r="A1240" s="171"/>
      <c r="B1240" s="171"/>
      <c r="C1240" s="175"/>
      <c r="D1240" s="172"/>
      <c r="E1240" s="176" t="str">
        <f>IFERROR(VLOOKUP($D1240,'2. Provider Details'!$A:$H,2,FALSE),"Select Supplier")</f>
        <v>Select Supplier</v>
      </c>
      <c r="F1240" s="177" t="str">
        <f>IFERROR(VLOOKUP($D1240,'2. Provider Details'!$A:$H,6,FALSE),"Select Supplier")</f>
        <v>Select Supplier</v>
      </c>
      <c r="G1240" s="170"/>
      <c r="H1240" s="170"/>
      <c r="I1240" s="170"/>
      <c r="J1240" s="177" t="str">
        <f>IFERROR(VLOOKUP($D1240,'2. Provider Details'!$A:$H,7,FALSE),"Select Supplier")</f>
        <v>Select Supplier</v>
      </c>
      <c r="K1240" s="173"/>
      <c r="L1240" s="171"/>
      <c r="M1240" s="171"/>
      <c r="N1240" s="171"/>
      <c r="O1240" s="170"/>
      <c r="P1240" s="11"/>
    </row>
    <row r="1241" spans="1:16" ht="60" hidden="1" customHeight="1" x14ac:dyDescent="0.2">
      <c r="A1241" s="87">
        <v>45118</v>
      </c>
      <c r="B1241" s="87">
        <v>45119</v>
      </c>
      <c r="C1241" s="167">
        <v>10764</v>
      </c>
      <c r="D1241" s="85" t="s">
        <v>369</v>
      </c>
      <c r="E1241" s="28" t="str">
        <f>IFERROR(VLOOKUP($D1241,'2. Provider Details'!$A:$H,2,FALSE),"Select Supplier")</f>
        <v>204c High Street 
Ongar
Essex
C5 9JJ</v>
      </c>
      <c r="F1241" s="31">
        <f>IFERROR(VLOOKUP($D1241,'2. Provider Details'!$A:$H,6,FALSE),"Select Supplier")</f>
        <v>0</v>
      </c>
      <c r="G1241" s="86" t="s">
        <v>44</v>
      </c>
      <c r="H1241" s="86"/>
      <c r="I1241" s="86"/>
      <c r="J1241" s="31">
        <f>IFERROR(VLOOKUP($D1241,'2. Provider Details'!$A:$H,7,FALSE),"Select Supplier")</f>
        <v>0</v>
      </c>
      <c r="K1241" s="89" t="s">
        <v>162</v>
      </c>
      <c r="L1241" s="87">
        <v>45119</v>
      </c>
      <c r="M1241" s="87">
        <v>45124</v>
      </c>
      <c r="N1241" s="87">
        <v>45226</v>
      </c>
      <c r="O1241" s="108" t="s">
        <v>12</v>
      </c>
      <c r="P1241" s="11"/>
    </row>
    <row r="1242" spans="1:16" ht="15" hidden="1" customHeight="1" x14ac:dyDescent="0.2">
      <c r="A1242" s="171"/>
      <c r="B1242" s="171"/>
      <c r="C1242" s="175"/>
      <c r="D1242" s="172"/>
      <c r="E1242" s="176" t="str">
        <f>IFERROR(VLOOKUP($D1242,'2. Provider Details'!$A:$H,2,FALSE),"Select Supplier")</f>
        <v>Select Supplier</v>
      </c>
      <c r="F1242" s="177" t="str">
        <f>IFERROR(VLOOKUP($D1242,'2. Provider Details'!$A:$H,6,FALSE),"Select Supplier")</f>
        <v>Select Supplier</v>
      </c>
      <c r="G1242" s="170"/>
      <c r="H1242" s="170"/>
      <c r="I1242" s="170"/>
      <c r="J1242" s="177" t="str">
        <f>IFERROR(VLOOKUP($D1242,'2. Provider Details'!$A:$H,7,FALSE),"Select Supplier")</f>
        <v>Select Supplier</v>
      </c>
      <c r="K1242" s="173"/>
      <c r="L1242" s="171"/>
      <c r="M1242" s="171"/>
      <c r="N1242" s="171"/>
      <c r="O1242" s="170"/>
      <c r="P1242" s="11"/>
    </row>
    <row r="1243" spans="1:16" ht="15" hidden="1" customHeight="1" x14ac:dyDescent="0.2">
      <c r="A1243" s="171"/>
      <c r="B1243" s="171"/>
      <c r="C1243" s="175"/>
      <c r="D1243" s="172"/>
      <c r="E1243" s="176" t="str">
        <f>IFERROR(VLOOKUP($D1243,'2. Provider Details'!$A:$H,2,FALSE),"Select Supplier")</f>
        <v>Select Supplier</v>
      </c>
      <c r="F1243" s="177" t="str">
        <f>IFERROR(VLOOKUP($D1243,'2. Provider Details'!$A:$H,6,FALSE),"Select Supplier")</f>
        <v>Select Supplier</v>
      </c>
      <c r="G1243" s="170"/>
      <c r="H1243" s="170"/>
      <c r="I1243" s="170"/>
      <c r="J1243" s="177" t="str">
        <f>IFERROR(VLOOKUP($D1243,'2. Provider Details'!$A:$H,7,FALSE),"Select Supplier")</f>
        <v>Select Supplier</v>
      </c>
      <c r="K1243" s="173"/>
      <c r="L1243" s="171"/>
      <c r="M1243" s="171"/>
      <c r="N1243" s="171"/>
      <c r="O1243" s="170"/>
      <c r="P1243" s="11"/>
    </row>
    <row r="1244" spans="1:16" ht="15" hidden="1" customHeight="1" x14ac:dyDescent="0.2">
      <c r="A1244" s="171"/>
      <c r="B1244" s="171"/>
      <c r="C1244" s="175"/>
      <c r="D1244" s="172"/>
      <c r="E1244" s="176" t="str">
        <f>IFERROR(VLOOKUP($D1244,'2. Provider Details'!$A:$H,2,FALSE),"Select Supplier")</f>
        <v>Select Supplier</v>
      </c>
      <c r="F1244" s="177" t="str">
        <f>IFERROR(VLOOKUP($D1244,'2. Provider Details'!$A:$H,6,FALSE),"Select Supplier")</f>
        <v>Select Supplier</v>
      </c>
      <c r="G1244" s="170"/>
      <c r="H1244" s="170"/>
      <c r="I1244" s="170"/>
      <c r="J1244" s="177" t="str">
        <f>IFERROR(VLOOKUP($D1244,'2. Provider Details'!$A:$H,7,FALSE),"Select Supplier")</f>
        <v>Select Supplier</v>
      </c>
      <c r="K1244" s="173"/>
      <c r="L1244" s="171"/>
      <c r="M1244" s="171"/>
      <c r="N1244" s="171"/>
      <c r="O1244" s="170"/>
      <c r="P1244" s="11"/>
    </row>
    <row r="1245" spans="1:16" ht="60" hidden="1" customHeight="1" x14ac:dyDescent="0.2">
      <c r="A1245" s="87">
        <v>45119</v>
      </c>
      <c r="B1245" s="87"/>
      <c r="C1245" s="167">
        <v>3740</v>
      </c>
      <c r="D1245" s="85" t="s">
        <v>212</v>
      </c>
      <c r="E1245" s="28" t="str">
        <f>IFERROR(VLOOKUP($D1245,'2. Provider Details'!$A:$H,2,FALSE),"Select Supplier")</f>
        <v>Carlton House
19 West Street
Epsom
KT18 7RG</v>
      </c>
      <c r="F1245" s="31">
        <f>IFERROR(VLOOKUP($D1245,'2. Provider Details'!$A:$H,6,FALSE),"Select Supplier")</f>
        <v>0</v>
      </c>
      <c r="G1245" s="86" t="s">
        <v>44</v>
      </c>
      <c r="H1245" s="86"/>
      <c r="I1245" s="86"/>
      <c r="J1245" s="31" t="str">
        <f>IFERROR(VLOOKUP($D1245,'2. Provider Details'!$A:$H,7,FALSE),"Select Supplier")</f>
        <v>Yes</v>
      </c>
      <c r="K1245" s="89" t="s">
        <v>44</v>
      </c>
      <c r="L1245" s="87"/>
      <c r="M1245" s="87">
        <v>45124</v>
      </c>
      <c r="N1245" s="87">
        <v>45169</v>
      </c>
      <c r="O1245" s="108" t="s">
        <v>184</v>
      </c>
      <c r="P1245" s="11"/>
    </row>
    <row r="1246" spans="1:16" ht="60" hidden="1" customHeight="1" x14ac:dyDescent="0.2">
      <c r="A1246" s="87">
        <v>45140</v>
      </c>
      <c r="B1246" s="87">
        <v>45140</v>
      </c>
      <c r="C1246" s="167">
        <v>2880</v>
      </c>
      <c r="D1246" s="85" t="s">
        <v>369</v>
      </c>
      <c r="E1246" s="28" t="str">
        <f>IFERROR(VLOOKUP($D1246,'2. Provider Details'!$A:$H,2,FALSE),"Select Supplier")</f>
        <v>204c High Street 
Ongar
Essex
C5 9JJ</v>
      </c>
      <c r="F1246" s="31">
        <f>IFERROR(VLOOKUP($D1246,'2. Provider Details'!$A:$H,6,FALSE),"Select Supplier")</f>
        <v>0</v>
      </c>
      <c r="G1246" s="86" t="s">
        <v>322</v>
      </c>
      <c r="H1246" s="86"/>
      <c r="I1246" s="86"/>
      <c r="J1246" s="31">
        <f>IFERROR(VLOOKUP($D1246,'2. Provider Details'!$A:$H,7,FALSE),"Select Supplier")</f>
        <v>0</v>
      </c>
      <c r="K1246" s="89">
        <v>2</v>
      </c>
      <c r="L1246" s="87">
        <v>45141</v>
      </c>
      <c r="M1246" s="87">
        <v>45174</v>
      </c>
      <c r="N1246" s="87">
        <v>45226</v>
      </c>
      <c r="O1246" s="108" t="s">
        <v>12</v>
      </c>
      <c r="P1246" s="11"/>
    </row>
    <row r="1247" spans="1:16" ht="60" hidden="1" customHeight="1" x14ac:dyDescent="0.2">
      <c r="A1247" s="87">
        <v>45134</v>
      </c>
      <c r="B1247" s="87">
        <v>45135</v>
      </c>
      <c r="C1247" s="167">
        <v>3300</v>
      </c>
      <c r="D1247" s="85" t="s">
        <v>212</v>
      </c>
      <c r="E1247" s="28" t="str">
        <f>IFERROR(VLOOKUP($D1247,'2. Provider Details'!$A:$H,2,FALSE),"Select Supplier")</f>
        <v>Carlton House
19 West Street
Epsom
KT18 7RG</v>
      </c>
      <c r="F1247" s="31">
        <f>IFERROR(VLOOKUP($D1247,'2. Provider Details'!$A:$H,6,FALSE),"Select Supplier")</f>
        <v>0</v>
      </c>
      <c r="G1247" s="86" t="s">
        <v>5</v>
      </c>
      <c r="H1247" s="86"/>
      <c r="I1247" s="86"/>
      <c r="J1247" s="31" t="str">
        <f>IFERROR(VLOOKUP($D1247,'2. Provider Details'!$A:$H,7,FALSE),"Select Supplier")</f>
        <v>Yes</v>
      </c>
      <c r="K1247" s="89">
        <v>1</v>
      </c>
      <c r="L1247" s="87">
        <v>45135</v>
      </c>
      <c r="M1247" s="87">
        <v>45174</v>
      </c>
      <c r="N1247" s="87">
        <v>45282</v>
      </c>
      <c r="O1247" s="108" t="s">
        <v>12</v>
      </c>
      <c r="P1247" s="11"/>
    </row>
    <row r="1248" spans="1:16" ht="15" hidden="1" customHeight="1" x14ac:dyDescent="0.2">
      <c r="A1248" s="184"/>
      <c r="B1248" s="184"/>
      <c r="C1248" s="188"/>
      <c r="D1248" s="185"/>
      <c r="E1248" s="189" t="str">
        <f>IFERROR(VLOOKUP($D1248,'2. Provider Details'!$A:$H,2,FALSE),"Select Supplier")</f>
        <v>Select Supplier</v>
      </c>
      <c r="F1248" s="190" t="str">
        <f>IFERROR(VLOOKUP($D1248,'2. Provider Details'!$A:$H,6,FALSE),"Select Supplier")</f>
        <v>Select Supplier</v>
      </c>
      <c r="G1248" s="183"/>
      <c r="H1248" s="183"/>
      <c r="I1248" s="183"/>
      <c r="J1248" s="190" t="str">
        <f>IFERROR(VLOOKUP($D1248,'2. Provider Details'!$A:$H,7,FALSE),"Select Supplier")</f>
        <v>Select Supplier</v>
      </c>
      <c r="K1248" s="186"/>
      <c r="L1248" s="184"/>
      <c r="M1248" s="184"/>
      <c r="N1248" s="184"/>
      <c r="O1248" s="183"/>
      <c r="P1248" s="11"/>
    </row>
    <row r="1249" spans="1:16" ht="90" hidden="1" customHeight="1" x14ac:dyDescent="0.2">
      <c r="A1249" s="87">
        <v>45134</v>
      </c>
      <c r="B1249" s="87">
        <v>45135</v>
      </c>
      <c r="C1249" s="167">
        <v>3900</v>
      </c>
      <c r="D1249" s="85" t="s">
        <v>90</v>
      </c>
      <c r="E1249" s="28" t="str">
        <f>IFERROR(VLOOKUP($D1249,'2. Provider Details'!$A:$H,2,FALSE),"Select Supplier")</f>
        <v>Dean Row Court  
Summerfields Village Centre 
Dean Row Road  
Wilmslow 
SK9 2TB</v>
      </c>
      <c r="F1249" s="31">
        <f>IFERROR(VLOOKUP($D1249,'2. Provider Details'!$A:$H,6,FALSE),"Select Supplier")</f>
        <v>235030744</v>
      </c>
      <c r="G1249" s="86" t="s">
        <v>5</v>
      </c>
      <c r="H1249" s="86"/>
      <c r="I1249" s="86"/>
      <c r="J1249" s="31" t="str">
        <f>IFERROR(VLOOKUP($D1249,'2. Provider Details'!$A:$H,7,FALSE),"Select Supplier")</f>
        <v>Yes</v>
      </c>
      <c r="K1249" s="89">
        <v>1</v>
      </c>
      <c r="L1249" s="87">
        <v>45135</v>
      </c>
      <c r="M1249" s="87">
        <v>45174</v>
      </c>
      <c r="N1249" s="87">
        <v>45282</v>
      </c>
      <c r="O1249" s="108" t="s">
        <v>12</v>
      </c>
      <c r="P1249" s="11"/>
    </row>
    <row r="1250" spans="1:16" ht="15" hidden="1" customHeight="1" x14ac:dyDescent="0.2">
      <c r="A1250" s="184"/>
      <c r="B1250" s="184"/>
      <c r="C1250" s="188"/>
      <c r="D1250" s="185"/>
      <c r="E1250" s="189" t="str">
        <f>IFERROR(VLOOKUP($D1250,'2. Provider Details'!$A:$H,2,FALSE),"Select Supplier")</f>
        <v>Select Supplier</v>
      </c>
      <c r="F1250" s="190" t="str">
        <f>IFERROR(VLOOKUP($D1250,'2. Provider Details'!$A:$H,6,FALSE),"Select Supplier")</f>
        <v>Select Supplier</v>
      </c>
      <c r="G1250" s="183"/>
      <c r="H1250" s="183"/>
      <c r="I1250" s="183"/>
      <c r="J1250" s="190" t="str">
        <f>IFERROR(VLOOKUP($D1250,'2. Provider Details'!$A:$H,7,FALSE),"Select Supplier")</f>
        <v>Select Supplier</v>
      </c>
      <c r="K1250" s="186"/>
      <c r="L1250" s="184"/>
      <c r="M1250" s="184"/>
      <c r="N1250" s="184"/>
      <c r="O1250" s="183"/>
      <c r="P1250" s="11"/>
    </row>
    <row r="1251" spans="1:16" ht="60" hidden="1" customHeight="1" x14ac:dyDescent="0.2">
      <c r="A1251" s="87">
        <v>45128</v>
      </c>
      <c r="B1251" s="87">
        <v>45226</v>
      </c>
      <c r="C1251" s="167">
        <v>2080</v>
      </c>
      <c r="D1251" s="85" t="s">
        <v>80</v>
      </c>
      <c r="E1251" s="28" t="str">
        <f>IFERROR(VLOOKUP($D1251,'2. Provider Details'!$A:$H,2,FALSE),"Select Supplier")</f>
        <v>11 Ferndell Close 
Cannock 
Staffs 
WS11 1HR</v>
      </c>
      <c r="F1251" s="31" t="str">
        <f>IFERROR(VLOOKUP($D1251,'2. Provider Details'!$A:$H,6,FALSE),"Select Supplier")</f>
        <v>N/A</v>
      </c>
      <c r="G1251" s="86" t="s">
        <v>44</v>
      </c>
      <c r="H1251" s="86"/>
      <c r="I1251" s="86"/>
      <c r="J1251" s="31" t="str">
        <f>IFERROR(VLOOKUP($D1251,'2. Provider Details'!$A:$H,7,FALSE),"Select Supplier")</f>
        <v>Yes</v>
      </c>
      <c r="K1251" s="89" t="s">
        <v>44</v>
      </c>
      <c r="L1251" s="87">
        <v>45128</v>
      </c>
      <c r="M1251" s="87">
        <v>45174</v>
      </c>
      <c r="N1251" s="87">
        <v>45226</v>
      </c>
      <c r="O1251" s="108" t="s">
        <v>184</v>
      </c>
      <c r="P1251" s="11"/>
    </row>
    <row r="1252" spans="1:16" ht="60" hidden="1" customHeight="1" x14ac:dyDescent="0.2">
      <c r="A1252" s="87">
        <v>45142</v>
      </c>
      <c r="B1252" s="87">
        <v>45148</v>
      </c>
      <c r="C1252" s="167">
        <v>2640</v>
      </c>
      <c r="D1252" s="85" t="s">
        <v>212</v>
      </c>
      <c r="E1252" s="28" t="str">
        <f>IFERROR(VLOOKUP($D1252,'2. Provider Details'!$A:$H,2,FALSE),"Select Supplier")</f>
        <v>Carlton House
19 West Street
Epsom
KT18 7RG</v>
      </c>
      <c r="F1252" s="31">
        <f>IFERROR(VLOOKUP($D1252,'2. Provider Details'!$A:$H,6,FALSE),"Select Supplier")</f>
        <v>0</v>
      </c>
      <c r="G1252" s="86" t="s">
        <v>5</v>
      </c>
      <c r="H1252" s="86"/>
      <c r="I1252" s="86"/>
      <c r="J1252" s="31" t="str">
        <f>IFERROR(VLOOKUP($D1252,'2. Provider Details'!$A:$H,7,FALSE),"Select Supplier")</f>
        <v>Yes</v>
      </c>
      <c r="K1252" s="89">
        <v>1</v>
      </c>
      <c r="L1252" s="87">
        <v>45148</v>
      </c>
      <c r="M1252" s="87">
        <v>45174</v>
      </c>
      <c r="N1252" s="87">
        <v>45226</v>
      </c>
      <c r="O1252" s="108" t="s">
        <v>12</v>
      </c>
      <c r="P1252" s="11"/>
    </row>
    <row r="1253" spans="1:16" ht="45" hidden="1" customHeight="1" x14ac:dyDescent="0.2">
      <c r="A1253" s="87">
        <v>45142</v>
      </c>
      <c r="B1253" s="87">
        <v>45142</v>
      </c>
      <c r="C1253" s="167">
        <v>4134</v>
      </c>
      <c r="D1253" s="85" t="s">
        <v>384</v>
      </c>
      <c r="E1253" s="28" t="str">
        <f>IFERROR(VLOOKUP($D1253,'2. Provider Details'!$A:$H,2,FALSE),"Select Supplier")</f>
        <v>43 Edbury Rd
Rickmansworth
WD31BL</v>
      </c>
      <c r="F1253" s="31">
        <f>IFERROR(VLOOKUP($D1253,'2. Provider Details'!$A:$H,6,FALSE),"Select Supplier")</f>
        <v>227743123</v>
      </c>
      <c r="G1253" s="86" t="s">
        <v>5</v>
      </c>
      <c r="H1253" s="86"/>
      <c r="I1253" s="86"/>
      <c r="J1253" s="31" t="str">
        <f>IFERROR(VLOOKUP($D1253,'2. Provider Details'!$A:$H,7,FALSE),"Select Supplier")</f>
        <v>Yes</v>
      </c>
      <c r="K1253" s="89">
        <v>3</v>
      </c>
      <c r="L1253" s="87">
        <v>45142</v>
      </c>
      <c r="M1253" s="87">
        <v>45174</v>
      </c>
      <c r="N1253" s="87">
        <v>45226</v>
      </c>
      <c r="O1253" s="108" t="s">
        <v>12</v>
      </c>
      <c r="P1253" s="11"/>
    </row>
    <row r="1254" spans="1:16" ht="60" hidden="1" customHeight="1" x14ac:dyDescent="0.2">
      <c r="A1254" s="87">
        <v>45149</v>
      </c>
      <c r="B1254" s="87">
        <v>45152</v>
      </c>
      <c r="C1254" s="167">
        <v>8880</v>
      </c>
      <c r="D1254" s="85" t="s">
        <v>80</v>
      </c>
      <c r="E1254" s="28" t="str">
        <f>IFERROR(VLOOKUP($D1254,'2. Provider Details'!$A:$H,2,FALSE),"Select Supplier")</f>
        <v>11 Ferndell Close 
Cannock 
Staffs 
WS11 1HR</v>
      </c>
      <c r="F1254" s="31" t="str">
        <f>IFERROR(VLOOKUP($D1254,'2. Provider Details'!$A:$H,6,FALSE),"Select Supplier")</f>
        <v>N/A</v>
      </c>
      <c r="G1254" s="86" t="s">
        <v>5</v>
      </c>
      <c r="H1254" s="86"/>
      <c r="I1254" s="86"/>
      <c r="J1254" s="31" t="str">
        <f>IFERROR(VLOOKUP($D1254,'2. Provider Details'!$A:$H,7,FALSE),"Select Supplier")</f>
        <v>Yes</v>
      </c>
      <c r="K1254" s="89">
        <v>1</v>
      </c>
      <c r="L1254" s="87">
        <v>45152</v>
      </c>
      <c r="M1254" s="87">
        <v>45174</v>
      </c>
      <c r="N1254" s="87">
        <v>45282</v>
      </c>
      <c r="O1254" s="108" t="s">
        <v>12</v>
      </c>
      <c r="P1254" s="11"/>
    </row>
    <row r="1255" spans="1:16" ht="60" hidden="1" customHeight="1" x14ac:dyDescent="0.2">
      <c r="A1255" s="87">
        <v>45142</v>
      </c>
      <c r="B1255" s="87">
        <v>45148</v>
      </c>
      <c r="C1255" s="167">
        <v>5400</v>
      </c>
      <c r="D1255" s="85" t="s">
        <v>80</v>
      </c>
      <c r="E1255" s="28" t="str">
        <f>IFERROR(VLOOKUP($D1255,'2. Provider Details'!$A:$H,2,FALSE),"Select Supplier")</f>
        <v>11 Ferndell Close 
Cannock 
Staffs 
WS11 1HR</v>
      </c>
      <c r="F1255" s="31" t="str">
        <f>IFERROR(VLOOKUP($D1255,'2. Provider Details'!$A:$H,6,FALSE),"Select Supplier")</f>
        <v>N/A</v>
      </c>
      <c r="G1255" s="86" t="s">
        <v>5</v>
      </c>
      <c r="H1255" s="86"/>
      <c r="I1255" s="86"/>
      <c r="J1255" s="31" t="str">
        <f>IFERROR(VLOOKUP($D1255,'2. Provider Details'!$A:$H,7,FALSE),"Select Supplier")</f>
        <v>Yes</v>
      </c>
      <c r="K1255" s="89">
        <v>2</v>
      </c>
      <c r="L1255" s="87">
        <v>45148</v>
      </c>
      <c r="M1255" s="87">
        <v>45174</v>
      </c>
      <c r="N1255" s="87">
        <v>45282</v>
      </c>
      <c r="O1255" s="108" t="s">
        <v>12</v>
      </c>
      <c r="P1255" s="11"/>
    </row>
    <row r="1256" spans="1:16" ht="45" hidden="1" customHeight="1" x14ac:dyDescent="0.2">
      <c r="A1256" s="87">
        <v>45131</v>
      </c>
      <c r="B1256" s="87">
        <v>45132</v>
      </c>
      <c r="C1256" s="167">
        <v>2040</v>
      </c>
      <c r="D1256" s="85" t="s">
        <v>400</v>
      </c>
      <c r="E1256" s="28" t="str">
        <f>IFERROR(VLOOKUP($D1256,'2. Provider Details'!$A:$H,2,FALSE),"Select Supplier")</f>
        <v>Select Supplier</v>
      </c>
      <c r="F1256" s="31" t="str">
        <f>IFERROR(VLOOKUP($D1256,'2. Provider Details'!$A:$H,6,FALSE),"Select Supplier")</f>
        <v>Select Supplier</v>
      </c>
      <c r="G1256" s="86"/>
      <c r="H1256" s="86"/>
      <c r="I1256" s="86"/>
      <c r="J1256" s="31" t="str">
        <f>IFERROR(VLOOKUP($D1256,'2. Provider Details'!$A:$H,7,FALSE),"Select Supplier")</f>
        <v>Select Supplier</v>
      </c>
      <c r="K1256" s="89" t="s">
        <v>44</v>
      </c>
      <c r="L1256" s="87">
        <v>45131</v>
      </c>
      <c r="M1256" s="87">
        <v>45174</v>
      </c>
      <c r="N1256" s="87">
        <v>45226</v>
      </c>
      <c r="O1256" s="108" t="s">
        <v>12</v>
      </c>
      <c r="P1256" s="11"/>
    </row>
    <row r="1257" spans="1:16" ht="45" hidden="1" customHeight="1" x14ac:dyDescent="0.2">
      <c r="A1257" s="87">
        <v>45152</v>
      </c>
      <c r="B1257" s="87">
        <v>45159</v>
      </c>
      <c r="C1257" s="167">
        <v>4455</v>
      </c>
      <c r="D1257" s="85" t="s">
        <v>196</v>
      </c>
      <c r="E1257" s="28" t="str">
        <f>IFERROR(VLOOKUP($D1257,'2. Provider Details'!$A:$H,2,FALSE),"Select Supplier")</f>
        <v>4 Lonsdale Road
London 
NW6 6RD</v>
      </c>
      <c r="F1257" s="31">
        <f>IFERROR(VLOOKUP($D1257,'2. Provider Details'!$A:$H,6,FALSE),"Select Supplier")</f>
        <v>223617075</v>
      </c>
      <c r="G1257" s="86" t="s">
        <v>5</v>
      </c>
      <c r="H1257" s="86"/>
      <c r="I1257" s="86"/>
      <c r="J1257" s="31" t="str">
        <f>IFERROR(VLOOKUP($D1257,'2. Provider Details'!$A:$H,7,FALSE),"Select Supplier")</f>
        <v>Yes</v>
      </c>
      <c r="K1257" s="89">
        <v>2</v>
      </c>
      <c r="L1257" s="87">
        <v>45152</v>
      </c>
      <c r="M1257" s="87">
        <v>45174</v>
      </c>
      <c r="N1257" s="87">
        <v>45282</v>
      </c>
      <c r="O1257" s="108" t="s">
        <v>12</v>
      </c>
      <c r="P1257" s="11"/>
    </row>
    <row r="1258" spans="1:16" ht="60" hidden="1" customHeight="1" x14ac:dyDescent="0.2">
      <c r="A1258" s="87">
        <v>45147</v>
      </c>
      <c r="B1258" s="87">
        <v>45154</v>
      </c>
      <c r="C1258" s="167">
        <v>4680</v>
      </c>
      <c r="D1258" s="85" t="s">
        <v>369</v>
      </c>
      <c r="E1258" s="28" t="str">
        <f>IFERROR(VLOOKUP($D1258,'2. Provider Details'!$A:$H,2,FALSE),"Select Supplier")</f>
        <v>204c High Street 
Ongar
Essex
C5 9JJ</v>
      </c>
      <c r="F1258" s="31">
        <f>IFERROR(VLOOKUP($D1258,'2. Provider Details'!$A:$H,6,FALSE),"Select Supplier")</f>
        <v>0</v>
      </c>
      <c r="G1258" s="86" t="s">
        <v>5</v>
      </c>
      <c r="H1258" s="86"/>
      <c r="I1258" s="86"/>
      <c r="J1258" s="31">
        <f>IFERROR(VLOOKUP($D1258,'2. Provider Details'!$A:$H,7,FALSE),"Select Supplier")</f>
        <v>0</v>
      </c>
      <c r="K1258" s="89">
        <v>2</v>
      </c>
      <c r="L1258" s="87">
        <v>45154</v>
      </c>
      <c r="M1258" s="87">
        <v>45174</v>
      </c>
      <c r="N1258" s="87">
        <v>45226</v>
      </c>
      <c r="O1258" s="108" t="s">
        <v>12</v>
      </c>
      <c r="P1258" s="11"/>
    </row>
    <row r="1259" spans="1:16" ht="15" hidden="1" customHeight="1" x14ac:dyDescent="0.2">
      <c r="A1259" s="171"/>
      <c r="B1259" s="171"/>
      <c r="C1259" s="175"/>
      <c r="D1259" s="172"/>
      <c r="E1259" s="176" t="str">
        <f>IFERROR(VLOOKUP($D1259,'2. Provider Details'!$A:$H,2,FALSE),"Select Supplier")</f>
        <v>Select Supplier</v>
      </c>
      <c r="F1259" s="177" t="str">
        <f>IFERROR(VLOOKUP($D1259,'2. Provider Details'!$A:$H,6,FALSE),"Select Supplier")</f>
        <v>Select Supplier</v>
      </c>
      <c r="G1259" s="170"/>
      <c r="H1259" s="170"/>
      <c r="I1259" s="170"/>
      <c r="J1259" s="177" t="str">
        <f>IFERROR(VLOOKUP($D1259,'2. Provider Details'!$A:$H,7,FALSE),"Select Supplier")</f>
        <v>Select Supplier</v>
      </c>
      <c r="K1259" s="173"/>
      <c r="L1259" s="171"/>
      <c r="M1259" s="171"/>
      <c r="N1259" s="171"/>
      <c r="O1259" s="170"/>
      <c r="P1259" s="11"/>
    </row>
    <row r="1260" spans="1:16" ht="15" hidden="1" customHeight="1" x14ac:dyDescent="0.2">
      <c r="A1260" s="171"/>
      <c r="B1260" s="171"/>
      <c r="C1260" s="175"/>
      <c r="D1260" s="172"/>
      <c r="E1260" s="176" t="str">
        <f>IFERROR(VLOOKUP($D1260,'2. Provider Details'!$A:$H,2,FALSE),"Select Supplier")</f>
        <v>Select Supplier</v>
      </c>
      <c r="F1260" s="177" t="str">
        <f>IFERROR(VLOOKUP($D1260,'2. Provider Details'!$A:$H,6,FALSE),"Select Supplier")</f>
        <v>Select Supplier</v>
      </c>
      <c r="G1260" s="170"/>
      <c r="H1260" s="170"/>
      <c r="I1260" s="170"/>
      <c r="J1260" s="177" t="str">
        <f>IFERROR(VLOOKUP($D1260,'2. Provider Details'!$A:$H,7,FALSE),"Select Supplier")</f>
        <v>Select Supplier</v>
      </c>
      <c r="K1260" s="173"/>
      <c r="L1260" s="171"/>
      <c r="M1260" s="171"/>
      <c r="N1260" s="171"/>
      <c r="O1260" s="170"/>
      <c r="P1260" s="11"/>
    </row>
    <row r="1261" spans="1:16" ht="60" hidden="1" customHeight="1" x14ac:dyDescent="0.2">
      <c r="A1261" s="87">
        <v>45148</v>
      </c>
      <c r="B1261" s="87">
        <v>45152</v>
      </c>
      <c r="C1261" s="167">
        <v>1920</v>
      </c>
      <c r="D1261" s="85" t="s">
        <v>80</v>
      </c>
      <c r="E1261" s="28" t="str">
        <f>IFERROR(VLOOKUP($D1261,'2. Provider Details'!$A:$H,2,FALSE),"Select Supplier")</f>
        <v>11 Ferndell Close 
Cannock 
Staffs 
WS11 1HR</v>
      </c>
      <c r="F1261" s="31" t="str">
        <f>IFERROR(VLOOKUP($D1261,'2. Provider Details'!$A:$H,6,FALSE),"Select Supplier")</f>
        <v>N/A</v>
      </c>
      <c r="G1261" s="86" t="s">
        <v>5</v>
      </c>
      <c r="H1261" s="86"/>
      <c r="I1261" s="86"/>
      <c r="J1261" s="31" t="str">
        <f>IFERROR(VLOOKUP($D1261,'2. Provider Details'!$A:$H,7,FALSE),"Select Supplier")</f>
        <v>Yes</v>
      </c>
      <c r="K1261" s="89">
        <v>4</v>
      </c>
      <c r="L1261" s="87">
        <v>45152</v>
      </c>
      <c r="M1261" s="87">
        <v>45174</v>
      </c>
      <c r="N1261" s="87">
        <v>45226</v>
      </c>
      <c r="O1261" s="108" t="s">
        <v>12</v>
      </c>
      <c r="P1261" s="11"/>
    </row>
    <row r="1262" spans="1:16" ht="60" hidden="1" customHeight="1" x14ac:dyDescent="0.2">
      <c r="A1262" s="87">
        <v>45136</v>
      </c>
      <c r="B1262" s="87">
        <v>45139</v>
      </c>
      <c r="C1262" s="167">
        <v>5070</v>
      </c>
      <c r="D1262" s="85" t="s">
        <v>369</v>
      </c>
      <c r="E1262" s="28" t="str">
        <f>IFERROR(VLOOKUP($D1262,'2. Provider Details'!$A:$H,2,FALSE),"Select Supplier")</f>
        <v>204c High Street 
Ongar
Essex
C5 9JJ</v>
      </c>
      <c r="F1262" s="31">
        <f>IFERROR(VLOOKUP($D1262,'2. Provider Details'!$A:$H,6,FALSE),"Select Supplier")</f>
        <v>0</v>
      </c>
      <c r="G1262" s="86" t="s">
        <v>44</v>
      </c>
      <c r="H1262" s="86"/>
      <c r="I1262" s="86"/>
      <c r="J1262" s="31">
        <f>IFERROR(VLOOKUP($D1262,'2. Provider Details'!$A:$H,7,FALSE),"Select Supplier")</f>
        <v>0</v>
      </c>
      <c r="K1262" s="89" t="s">
        <v>162</v>
      </c>
      <c r="L1262" s="87">
        <v>45140</v>
      </c>
      <c r="M1262" s="87">
        <v>45174</v>
      </c>
      <c r="N1262" s="87">
        <v>45226</v>
      </c>
      <c r="O1262" s="108" t="s">
        <v>12</v>
      </c>
      <c r="P1262" s="11"/>
    </row>
    <row r="1263" spans="1:16" s="90" customFormat="1" ht="45" hidden="1" customHeight="1" x14ac:dyDescent="0.2">
      <c r="A1263" s="87">
        <v>45163</v>
      </c>
      <c r="B1263" s="87"/>
      <c r="C1263" s="167">
        <v>120000</v>
      </c>
      <c r="D1263" s="85" t="s">
        <v>196</v>
      </c>
      <c r="E1263" s="28" t="str">
        <f>IFERROR(VLOOKUP($D1263,'2. Provider Details'!$A:$H,2,FALSE),"Select Supplier")</f>
        <v>4 Lonsdale Road
London 
NW6 6RD</v>
      </c>
      <c r="F1263" s="31">
        <f>IFERROR(VLOOKUP($D1263,'2. Provider Details'!$A:$H,6,FALSE),"Select Supplier")</f>
        <v>223617075</v>
      </c>
      <c r="G1263" s="86" t="s">
        <v>5</v>
      </c>
      <c r="H1263" s="86"/>
      <c r="I1263" s="86"/>
      <c r="J1263" s="31" t="str">
        <f>IFERROR(VLOOKUP($D1263,'2. Provider Details'!$A:$H,7,FALSE),"Select Supplier")</f>
        <v>Yes</v>
      </c>
      <c r="K1263" s="89">
        <v>3</v>
      </c>
      <c r="L1263" s="87">
        <v>45163</v>
      </c>
      <c r="M1263" s="87">
        <v>45170</v>
      </c>
      <c r="N1263" s="87">
        <v>45535</v>
      </c>
      <c r="O1263" s="86"/>
    </row>
    <row r="1264" spans="1:16" s="90" customFormat="1" ht="45" hidden="1" customHeight="1" x14ac:dyDescent="0.2">
      <c r="A1264" s="87">
        <v>45163</v>
      </c>
      <c r="B1264" s="87"/>
      <c r="C1264" s="167">
        <f>60*1500</f>
        <v>90000</v>
      </c>
      <c r="D1264" s="85" t="s">
        <v>196</v>
      </c>
      <c r="E1264" s="28" t="str">
        <f>IFERROR(VLOOKUP($D1264,'2. Provider Details'!$A:$H,2,FALSE),"Select Supplier")</f>
        <v>4 Lonsdale Road
London 
NW6 6RD</v>
      </c>
      <c r="F1264" s="31">
        <f>IFERROR(VLOOKUP($D1264,'2. Provider Details'!$A:$H,6,FALSE),"Select Supplier")</f>
        <v>223617075</v>
      </c>
      <c r="G1264" s="86" t="s">
        <v>5</v>
      </c>
      <c r="H1264" s="86"/>
      <c r="I1264" s="86"/>
      <c r="J1264" s="31" t="str">
        <f>IFERROR(VLOOKUP($D1264,'2. Provider Details'!$A:$H,7,FALSE),"Select Supplier")</f>
        <v>Yes</v>
      </c>
      <c r="K1264" s="89">
        <v>2</v>
      </c>
      <c r="L1264" s="87">
        <v>45163</v>
      </c>
      <c r="M1264" s="87">
        <v>45170</v>
      </c>
      <c r="N1264" s="87">
        <v>45535</v>
      </c>
      <c r="O1264" s="86"/>
    </row>
    <row r="1265" spans="1:16" ht="105" hidden="1" customHeight="1" x14ac:dyDescent="0.2">
      <c r="A1265" s="87">
        <v>45148</v>
      </c>
      <c r="B1265" s="87">
        <v>45148</v>
      </c>
      <c r="C1265" s="167">
        <v>1650</v>
      </c>
      <c r="D1265" s="85" t="s">
        <v>329</v>
      </c>
      <c r="E1265" s="28" t="str">
        <f>IFERROR(VLOOKUP($D1265,'2. Provider Details'!$A:$H,2,FALSE),"Select Supplier")</f>
        <v>AU-SUMS
Midlands Psychology
92 Cambridge Street
Stafford
ST16 3PG</v>
      </c>
      <c r="F1265" s="31">
        <f>IFERROR(VLOOKUP($D1265,'2. Provider Details'!$A:$H,6,FALSE),"Select Supplier")</f>
        <v>0</v>
      </c>
      <c r="G1265" s="86" t="s">
        <v>162</v>
      </c>
      <c r="H1265" s="86"/>
      <c r="I1265" s="86"/>
      <c r="J1265" s="31">
        <f>IFERROR(VLOOKUP($D1265,'2. Provider Details'!$A:$H,7,FALSE),"Select Supplier")</f>
        <v>0</v>
      </c>
      <c r="K1265" s="89" t="s">
        <v>162</v>
      </c>
      <c r="L1265" s="87">
        <v>45148</v>
      </c>
      <c r="M1265" s="87">
        <v>45174</v>
      </c>
      <c r="N1265" s="87">
        <v>45282</v>
      </c>
      <c r="O1265" s="108" t="s">
        <v>12</v>
      </c>
      <c r="P1265" s="11"/>
    </row>
    <row r="1266" spans="1:16" ht="90" hidden="1" customHeight="1" x14ac:dyDescent="0.2">
      <c r="A1266" s="87">
        <v>45148</v>
      </c>
      <c r="B1266" s="87">
        <v>45149</v>
      </c>
      <c r="C1266" s="167">
        <v>3900</v>
      </c>
      <c r="D1266" s="85" t="s">
        <v>90</v>
      </c>
      <c r="E1266" s="28" t="str">
        <f>IFERROR(VLOOKUP($D1266,'2. Provider Details'!$A:$H,2,FALSE),"Select Supplier")</f>
        <v>Dean Row Court  
Summerfields Village Centre 
Dean Row Road  
Wilmslow 
SK9 2TB</v>
      </c>
      <c r="F1266" s="31">
        <f>IFERROR(VLOOKUP($D1266,'2. Provider Details'!$A:$H,6,FALSE),"Select Supplier")</f>
        <v>235030744</v>
      </c>
      <c r="G1266" s="86" t="s">
        <v>5</v>
      </c>
      <c r="H1266" s="86"/>
      <c r="I1266" s="86"/>
      <c r="J1266" s="31" t="str">
        <f>IFERROR(VLOOKUP($D1266,'2. Provider Details'!$A:$H,7,FALSE),"Select Supplier")</f>
        <v>Yes</v>
      </c>
      <c r="K1266" s="89">
        <v>2</v>
      </c>
      <c r="L1266" s="87">
        <v>45149</v>
      </c>
      <c r="M1266" s="87">
        <v>45174</v>
      </c>
      <c r="N1266" s="87">
        <v>45282</v>
      </c>
      <c r="O1266" s="108" t="s">
        <v>12</v>
      </c>
      <c r="P1266" s="11"/>
    </row>
    <row r="1267" spans="1:16" ht="90" hidden="1" customHeight="1" x14ac:dyDescent="0.2">
      <c r="A1267" s="87">
        <v>45148</v>
      </c>
      <c r="B1267" s="87">
        <v>45149</v>
      </c>
      <c r="C1267" s="167">
        <v>3120</v>
      </c>
      <c r="D1267" s="85" t="s">
        <v>90</v>
      </c>
      <c r="E1267" s="28" t="str">
        <f>IFERROR(VLOOKUP($D1267,'2. Provider Details'!$A:$H,2,FALSE),"Select Supplier")</f>
        <v>Dean Row Court  
Summerfields Village Centre 
Dean Row Road  
Wilmslow 
SK9 2TB</v>
      </c>
      <c r="F1267" s="31">
        <f>IFERROR(VLOOKUP($D1267,'2. Provider Details'!$A:$H,6,FALSE),"Select Supplier")</f>
        <v>235030744</v>
      </c>
      <c r="G1267" s="86" t="s">
        <v>5</v>
      </c>
      <c r="H1267" s="86"/>
      <c r="I1267" s="86"/>
      <c r="J1267" s="31" t="str">
        <f>IFERROR(VLOOKUP($D1267,'2. Provider Details'!$A:$H,7,FALSE),"Select Supplier")</f>
        <v>Yes</v>
      </c>
      <c r="K1267" s="89">
        <v>1</v>
      </c>
      <c r="L1267" s="87">
        <v>45149</v>
      </c>
      <c r="M1267" s="87">
        <v>45174</v>
      </c>
      <c r="N1267" s="87">
        <v>45262</v>
      </c>
      <c r="O1267" s="108" t="s">
        <v>12</v>
      </c>
      <c r="P1267" s="11"/>
    </row>
    <row r="1268" spans="1:16" ht="90" hidden="1" customHeight="1" x14ac:dyDescent="0.2">
      <c r="A1268" s="87">
        <v>45149</v>
      </c>
      <c r="B1268" s="87">
        <v>45149</v>
      </c>
      <c r="C1268" s="167">
        <v>3900</v>
      </c>
      <c r="D1268" s="85" t="s">
        <v>90</v>
      </c>
      <c r="E1268" s="28" t="str">
        <f>IFERROR(VLOOKUP($D1268,'2. Provider Details'!$A:$H,2,FALSE),"Select Supplier")</f>
        <v>Dean Row Court  
Summerfields Village Centre 
Dean Row Road  
Wilmslow 
SK9 2TB</v>
      </c>
      <c r="F1268" s="31">
        <f>IFERROR(VLOOKUP($D1268,'2. Provider Details'!$A:$H,6,FALSE),"Select Supplier")</f>
        <v>235030744</v>
      </c>
      <c r="G1268" s="86" t="s">
        <v>5</v>
      </c>
      <c r="H1268" s="86"/>
      <c r="I1268" s="86"/>
      <c r="J1268" s="31" t="str">
        <f>IFERROR(VLOOKUP($D1268,'2. Provider Details'!$A:$H,7,FALSE),"Select Supplier")</f>
        <v>Yes</v>
      </c>
      <c r="K1268" s="89">
        <v>2</v>
      </c>
      <c r="L1268" s="87">
        <v>45149</v>
      </c>
      <c r="M1268" s="87">
        <v>45174</v>
      </c>
      <c r="N1268" s="87">
        <v>45282</v>
      </c>
      <c r="O1268" s="108" t="s">
        <v>12</v>
      </c>
      <c r="P1268" s="11"/>
    </row>
    <row r="1269" spans="1:16" ht="15" hidden="1" customHeight="1" x14ac:dyDescent="0.2">
      <c r="A1269" s="171"/>
      <c r="B1269" s="171"/>
      <c r="C1269" s="175"/>
      <c r="D1269" s="172"/>
      <c r="E1269" s="176" t="str">
        <f>IFERROR(VLOOKUP($D1269,'2. Provider Details'!$A:$H,2,FALSE),"Select Supplier")</f>
        <v>Select Supplier</v>
      </c>
      <c r="F1269" s="177" t="str">
        <f>IFERROR(VLOOKUP($D1269,'2. Provider Details'!$A:$H,6,FALSE),"Select Supplier")</f>
        <v>Select Supplier</v>
      </c>
      <c r="G1269" s="170"/>
      <c r="H1269" s="170"/>
      <c r="I1269" s="170"/>
      <c r="J1269" s="177" t="str">
        <f>IFERROR(VLOOKUP($D1269,'2. Provider Details'!$A:$H,7,FALSE),"Select Supplier")</f>
        <v>Select Supplier</v>
      </c>
      <c r="K1269" s="173"/>
      <c r="L1269" s="171"/>
      <c r="M1269" s="171"/>
      <c r="N1269" s="171"/>
      <c r="O1269" s="170"/>
      <c r="P1269" s="11"/>
    </row>
    <row r="1270" spans="1:16" ht="60" hidden="1" customHeight="1" x14ac:dyDescent="0.2">
      <c r="A1270" s="87">
        <v>45155</v>
      </c>
      <c r="B1270" s="87">
        <v>45155</v>
      </c>
      <c r="C1270" s="167">
        <v>1920</v>
      </c>
      <c r="D1270" s="85" t="s">
        <v>80</v>
      </c>
      <c r="E1270" s="28" t="str">
        <f>IFERROR(VLOOKUP($D1270,'2. Provider Details'!$A:$H,2,FALSE),"Select Supplier")</f>
        <v>11 Ferndell Close 
Cannock 
Staffs 
WS11 1HR</v>
      </c>
      <c r="F1270" s="31" t="str">
        <f>IFERROR(VLOOKUP($D1270,'2. Provider Details'!$A:$H,6,FALSE),"Select Supplier")</f>
        <v>N/A</v>
      </c>
      <c r="G1270" s="86" t="s">
        <v>322</v>
      </c>
      <c r="H1270" s="86"/>
      <c r="I1270" s="86"/>
      <c r="J1270" s="31" t="str">
        <f>IFERROR(VLOOKUP($D1270,'2. Provider Details'!$A:$H,7,FALSE),"Select Supplier")</f>
        <v>Yes</v>
      </c>
      <c r="K1270" s="89">
        <v>1</v>
      </c>
      <c r="L1270" s="87">
        <v>45155</v>
      </c>
      <c r="M1270" s="87">
        <v>45174</v>
      </c>
      <c r="N1270" s="87">
        <v>45226</v>
      </c>
      <c r="O1270" s="108" t="s">
        <v>12</v>
      </c>
      <c r="P1270" s="11"/>
    </row>
    <row r="1271" spans="1:16" ht="60" hidden="1" customHeight="1" x14ac:dyDescent="0.2">
      <c r="A1271" s="87">
        <v>45161</v>
      </c>
      <c r="B1271" s="87">
        <v>45170</v>
      </c>
      <c r="C1271" s="167">
        <v>4095</v>
      </c>
      <c r="D1271" s="85" t="s">
        <v>186</v>
      </c>
      <c r="E1271" s="28" t="str">
        <f>IFERROR(VLOOKUP($D1271,'2. Provider Details'!$A:$H,2,FALSE),"Select Supplier")</f>
        <v>99 Trent Valley Road
Lichfield
WS13 6EZ</v>
      </c>
      <c r="F1271" s="31" t="str">
        <f>IFERROR(VLOOKUP($D1271,'2. Provider Details'!$A:$H,6,FALSE),"Select Supplier")</f>
        <v>N/A</v>
      </c>
      <c r="G1271" s="86" t="s">
        <v>5</v>
      </c>
      <c r="H1271" s="86"/>
      <c r="I1271" s="86"/>
      <c r="J1271" s="31" t="str">
        <f>IFERROR(VLOOKUP($D1271,'2. Provider Details'!$A:$H,7,FALSE),"Select Supplier")</f>
        <v>Yes</v>
      </c>
      <c r="K1271" s="89">
        <v>2</v>
      </c>
      <c r="L1271" s="87">
        <v>45170</v>
      </c>
      <c r="M1271" s="87">
        <v>45174</v>
      </c>
      <c r="N1271" s="87">
        <v>45226</v>
      </c>
      <c r="O1271" s="108" t="s">
        <v>12</v>
      </c>
      <c r="P1271" s="11"/>
    </row>
    <row r="1272" spans="1:16" ht="15" hidden="1" customHeight="1" x14ac:dyDescent="0.2">
      <c r="A1272" s="171"/>
      <c r="B1272" s="171"/>
      <c r="C1272" s="175"/>
      <c r="D1272" s="172"/>
      <c r="E1272" s="176" t="str">
        <f>IFERROR(VLOOKUP($D1272,'2. Provider Details'!$A:$H,2,FALSE),"Select Supplier")</f>
        <v>Select Supplier</v>
      </c>
      <c r="F1272" s="177" t="str">
        <f>IFERROR(VLOOKUP($D1272,'2. Provider Details'!$A:$H,6,FALSE),"Select Supplier")</f>
        <v>Select Supplier</v>
      </c>
      <c r="G1272" s="170"/>
      <c r="H1272" s="170"/>
      <c r="I1272" s="170"/>
      <c r="J1272" s="177" t="str">
        <f>IFERROR(VLOOKUP($D1272,'2. Provider Details'!$A:$H,7,FALSE),"Select Supplier")</f>
        <v>Select Supplier</v>
      </c>
      <c r="K1272" s="173"/>
      <c r="L1272" s="171"/>
      <c r="M1272" s="171"/>
      <c r="N1272" s="171"/>
      <c r="O1272" s="170"/>
      <c r="P1272" s="11"/>
    </row>
    <row r="1273" spans="1:16" ht="60" hidden="1" customHeight="1" x14ac:dyDescent="0.2">
      <c r="A1273" s="87">
        <v>45168</v>
      </c>
      <c r="B1273" s="87">
        <v>45170</v>
      </c>
      <c r="C1273" s="167">
        <v>2448</v>
      </c>
      <c r="D1273" s="85" t="s">
        <v>186</v>
      </c>
      <c r="E1273" s="28" t="str">
        <f>IFERROR(VLOOKUP($D1273,'2. Provider Details'!$A:$H,2,FALSE),"Select Supplier")</f>
        <v>99 Trent Valley Road
Lichfield
WS13 6EZ</v>
      </c>
      <c r="F1273" s="31" t="str">
        <f>IFERROR(VLOOKUP($D1273,'2. Provider Details'!$A:$H,6,FALSE),"Select Supplier")</f>
        <v>N/A</v>
      </c>
      <c r="G1273" s="86" t="s">
        <v>5</v>
      </c>
      <c r="H1273" s="86"/>
      <c r="I1273" s="86"/>
      <c r="J1273" s="31" t="str">
        <f>IFERROR(VLOOKUP($D1273,'2. Provider Details'!$A:$H,7,FALSE),"Select Supplier")</f>
        <v>Yes</v>
      </c>
      <c r="K1273" s="89">
        <v>1</v>
      </c>
      <c r="L1273" s="87">
        <v>45170</v>
      </c>
      <c r="M1273" s="87">
        <v>45174</v>
      </c>
      <c r="N1273" s="87">
        <v>45226</v>
      </c>
      <c r="O1273" s="108" t="s">
        <v>12</v>
      </c>
      <c r="P1273" s="11"/>
    </row>
    <row r="1274" spans="1:16" ht="15" hidden="1" customHeight="1" x14ac:dyDescent="0.2">
      <c r="A1274" s="184"/>
      <c r="B1274" s="184"/>
      <c r="C1274" s="188"/>
      <c r="D1274" s="185"/>
      <c r="E1274" s="189" t="str">
        <f>IFERROR(VLOOKUP($D1274,'2. Provider Details'!$A:$H,2,FALSE),"Select Supplier")</f>
        <v>Select Supplier</v>
      </c>
      <c r="F1274" s="190" t="str">
        <f>IFERROR(VLOOKUP($D1274,'2. Provider Details'!$A:$H,6,FALSE),"Select Supplier")</f>
        <v>Select Supplier</v>
      </c>
      <c r="G1274" s="183"/>
      <c r="H1274" s="183"/>
      <c r="I1274" s="183"/>
      <c r="J1274" s="190" t="str">
        <f>IFERROR(VLOOKUP($D1274,'2. Provider Details'!$A:$H,7,FALSE),"Select Supplier")</f>
        <v>Select Supplier</v>
      </c>
      <c r="K1274" s="186"/>
      <c r="L1274" s="184"/>
      <c r="M1274" s="184"/>
      <c r="N1274" s="184"/>
      <c r="O1274" s="183"/>
      <c r="P1274" s="11"/>
    </row>
    <row r="1275" spans="1:16" ht="15" hidden="1" customHeight="1" x14ac:dyDescent="0.2">
      <c r="A1275" s="87">
        <v>45153</v>
      </c>
      <c r="B1275" s="87">
        <v>45154</v>
      </c>
      <c r="C1275" s="167">
        <v>3000</v>
      </c>
      <c r="D1275" s="85" t="s">
        <v>299</v>
      </c>
      <c r="E1275" s="28" t="s">
        <v>401</v>
      </c>
      <c r="F1275" s="31" t="str">
        <f>IFERROR(VLOOKUP($D1275,'2. Provider Details'!$A:$H,6,FALSE),"Select Supplier")</f>
        <v>N/A</v>
      </c>
      <c r="G1275" s="86" t="s">
        <v>162</v>
      </c>
      <c r="H1275" s="86"/>
      <c r="I1275" s="86"/>
      <c r="J1275" s="31" t="str">
        <f>IFERROR(VLOOKUP($D1275,'2. Provider Details'!$A:$H,7,FALSE),"Select Supplier")</f>
        <v>Yes</v>
      </c>
      <c r="K1275" s="89" t="s">
        <v>162</v>
      </c>
      <c r="L1275" s="87">
        <v>45154</v>
      </c>
      <c r="M1275" s="87">
        <v>45173</v>
      </c>
      <c r="N1275" s="87">
        <v>45282</v>
      </c>
      <c r="O1275" s="108" t="s">
        <v>12</v>
      </c>
      <c r="P1275" s="11"/>
    </row>
    <row r="1276" spans="1:16" ht="45" hidden="1" customHeight="1" x14ac:dyDescent="0.2">
      <c r="A1276" s="87">
        <v>45167</v>
      </c>
      <c r="B1276" s="87">
        <v>45167</v>
      </c>
      <c r="C1276" s="167">
        <v>3465</v>
      </c>
      <c r="D1276" s="85" t="s">
        <v>196</v>
      </c>
      <c r="E1276" s="28" t="str">
        <f>IFERROR(VLOOKUP($D1276,'2. Provider Details'!$A:$H,2,FALSE),"Select Supplier")</f>
        <v>4 Lonsdale Road
London 
NW6 6RD</v>
      </c>
      <c r="F1276" s="31">
        <f>IFERROR(VLOOKUP($D1276,'2. Provider Details'!$A:$H,6,FALSE),"Select Supplier")</f>
        <v>223617075</v>
      </c>
      <c r="G1276" s="86" t="s">
        <v>5</v>
      </c>
      <c r="H1276" s="86"/>
      <c r="I1276" s="86"/>
      <c r="J1276" s="31" t="str">
        <f>IFERROR(VLOOKUP($D1276,'2. Provider Details'!$A:$H,7,FALSE),"Select Supplier")</f>
        <v>Yes</v>
      </c>
      <c r="K1276" s="89">
        <v>3</v>
      </c>
      <c r="L1276" s="87">
        <v>45168</v>
      </c>
      <c r="M1276" s="87">
        <v>45180</v>
      </c>
      <c r="N1276" s="87">
        <v>45282</v>
      </c>
      <c r="O1276" s="108" t="s">
        <v>12</v>
      </c>
      <c r="P1276" s="11"/>
    </row>
    <row r="1277" spans="1:16" ht="60" hidden="1" customHeight="1" x14ac:dyDescent="0.2">
      <c r="A1277" s="87">
        <v>45162</v>
      </c>
      <c r="B1277" s="87">
        <v>45168</v>
      </c>
      <c r="C1277" s="167">
        <v>1040</v>
      </c>
      <c r="D1277" s="85" t="s">
        <v>80</v>
      </c>
      <c r="E1277" s="28" t="str">
        <f>IFERROR(VLOOKUP($D1277,'2. Provider Details'!$A:$H,2,FALSE),"Select Supplier")</f>
        <v>11 Ferndell Close 
Cannock 
Staffs 
WS11 1HR</v>
      </c>
      <c r="F1277" s="31" t="str">
        <f>IFERROR(VLOOKUP($D1277,'2. Provider Details'!$A:$H,6,FALSE),"Select Supplier")</f>
        <v>N/A</v>
      </c>
      <c r="G1277" s="86" t="s">
        <v>5</v>
      </c>
      <c r="H1277" s="86"/>
      <c r="I1277" s="86"/>
      <c r="J1277" s="31" t="str">
        <f>IFERROR(VLOOKUP($D1277,'2. Provider Details'!$A:$H,7,FALSE),"Select Supplier")</f>
        <v>Yes</v>
      </c>
      <c r="K1277" s="89">
        <v>2</v>
      </c>
      <c r="L1277" s="87">
        <v>45168</v>
      </c>
      <c r="M1277" s="87">
        <v>45174</v>
      </c>
      <c r="N1277" s="87">
        <v>45226</v>
      </c>
      <c r="O1277" s="108" t="s">
        <v>12</v>
      </c>
      <c r="P1277" s="11"/>
    </row>
    <row r="1278" spans="1:16" ht="45" hidden="1" customHeight="1" x14ac:dyDescent="0.2">
      <c r="A1278" s="87">
        <v>45168</v>
      </c>
      <c r="B1278" s="87">
        <v>45168</v>
      </c>
      <c r="C1278" s="167">
        <v>1920</v>
      </c>
      <c r="D1278" s="85" t="s">
        <v>196</v>
      </c>
      <c r="E1278" s="28" t="str">
        <f>IFERROR(VLOOKUP($D1278,'2. Provider Details'!$A:$H,2,FALSE),"Select Supplier")</f>
        <v>4 Lonsdale Road
London 
NW6 6RD</v>
      </c>
      <c r="F1278" s="31">
        <f>IFERROR(VLOOKUP($D1278,'2. Provider Details'!$A:$H,6,FALSE),"Select Supplier")</f>
        <v>223617075</v>
      </c>
      <c r="G1278" s="86" t="s">
        <v>5</v>
      </c>
      <c r="H1278" s="86"/>
      <c r="I1278" s="86"/>
      <c r="J1278" s="31" t="str">
        <f>IFERROR(VLOOKUP($D1278,'2. Provider Details'!$A:$H,7,FALSE),"Select Supplier")</f>
        <v>Yes</v>
      </c>
      <c r="K1278" s="89">
        <v>2</v>
      </c>
      <c r="L1278" s="87">
        <v>45168</v>
      </c>
      <c r="M1278" s="87">
        <v>45174</v>
      </c>
      <c r="N1278" s="87">
        <v>45226</v>
      </c>
      <c r="O1278" s="108" t="s">
        <v>12</v>
      </c>
      <c r="P1278" s="11"/>
    </row>
    <row r="1279" spans="1:16" ht="15" hidden="1" customHeight="1" x14ac:dyDescent="0.2">
      <c r="A1279" s="184"/>
      <c r="B1279" s="184"/>
      <c r="C1279" s="188"/>
      <c r="D1279" s="185"/>
      <c r="E1279" s="189" t="str">
        <f>IFERROR(VLOOKUP($D1279,'2. Provider Details'!$A:$H,2,FALSE),"Select Supplier")</f>
        <v>Select Supplier</v>
      </c>
      <c r="F1279" s="190" t="str">
        <f>IFERROR(VLOOKUP($D1279,'2. Provider Details'!$A:$H,6,FALSE),"Select Supplier")</f>
        <v>Select Supplier</v>
      </c>
      <c r="G1279" s="183"/>
      <c r="H1279" s="183"/>
      <c r="I1279" s="183"/>
      <c r="J1279" s="190" t="str">
        <f>IFERROR(VLOOKUP($D1279,'2. Provider Details'!$A:$H,7,FALSE),"Select Supplier")</f>
        <v>Select Supplier</v>
      </c>
      <c r="K1279" s="186"/>
      <c r="L1279" s="184"/>
      <c r="M1279" s="184"/>
      <c r="N1279" s="184"/>
      <c r="O1279" s="183"/>
      <c r="P1279" s="11"/>
    </row>
    <row r="1280" spans="1:16" ht="60" hidden="1" customHeight="1" x14ac:dyDescent="0.2">
      <c r="A1280" s="87"/>
      <c r="B1280" s="87">
        <v>45170</v>
      </c>
      <c r="C1280" s="167">
        <v>4905</v>
      </c>
      <c r="D1280" s="85" t="s">
        <v>186</v>
      </c>
      <c r="E1280" s="28" t="str">
        <f>IFERROR(VLOOKUP($D1280,'2. Provider Details'!$A:$H,2,FALSE),"Select Supplier")</f>
        <v>99 Trent Valley Road
Lichfield
WS13 6EZ</v>
      </c>
      <c r="F1280" s="31" t="str">
        <f>IFERROR(VLOOKUP($D1280,'2. Provider Details'!$A:$H,6,FALSE),"Select Supplier")</f>
        <v>N/A</v>
      </c>
      <c r="G1280" s="86" t="s">
        <v>5</v>
      </c>
      <c r="H1280" s="86"/>
      <c r="I1280" s="86"/>
      <c r="J1280" s="31" t="str">
        <f>IFERROR(VLOOKUP($D1280,'2. Provider Details'!$A:$H,7,FALSE),"Select Supplier")</f>
        <v>Yes</v>
      </c>
      <c r="K1280" s="89">
        <v>1</v>
      </c>
      <c r="L1280" s="87">
        <v>45170</v>
      </c>
      <c r="M1280" s="87">
        <v>45174</v>
      </c>
      <c r="N1280" s="87">
        <v>45282</v>
      </c>
      <c r="O1280" s="108" t="s">
        <v>12</v>
      </c>
      <c r="P1280" s="11"/>
    </row>
    <row r="1281" spans="1:82" s="245" customFormat="1" ht="60" x14ac:dyDescent="0.2">
      <c r="A1281" s="251">
        <v>45191</v>
      </c>
      <c r="B1281" s="251">
        <v>45194</v>
      </c>
      <c r="C1281" s="252">
        <v>2893.44</v>
      </c>
      <c r="D1281" s="253" t="s">
        <v>326</v>
      </c>
      <c r="E1281" s="254" t="str">
        <f>IFERROR(VLOOKUP($D1281,'2. Provider Details'!$A:$H,2,FALSE),"Select Supplier")</f>
        <v>9 Gaunt Street
Leek
ST13 8EB</v>
      </c>
      <c r="F1281" s="255" t="str">
        <f>IFERROR(VLOOKUP($D1281,'2. Provider Details'!$A:$H,6,FALSE),"Select Supplier")</f>
        <v>N/A</v>
      </c>
      <c r="G1281" s="256" t="s">
        <v>5</v>
      </c>
      <c r="H1281" s="256"/>
      <c r="I1281" s="256"/>
      <c r="J1281" s="255" t="str">
        <f>IFERROR(VLOOKUP($D1281,'2. Provider Details'!$A:$H,7,FALSE),"Select Supplier")</f>
        <v>Yes</v>
      </c>
      <c r="K1281" s="257">
        <v>2</v>
      </c>
      <c r="L1281" s="251">
        <v>45195</v>
      </c>
      <c r="M1281" s="251">
        <v>45194</v>
      </c>
      <c r="N1281" s="251">
        <v>45282</v>
      </c>
      <c r="O1281" s="256" t="s">
        <v>12</v>
      </c>
      <c r="P1281" s="205"/>
      <c r="Q1281" s="205"/>
      <c r="R1281" s="205"/>
      <c r="S1281" s="205"/>
      <c r="T1281" s="205"/>
      <c r="U1281" s="205"/>
      <c r="V1281" s="205"/>
      <c r="W1281" s="205"/>
      <c r="X1281" s="205"/>
      <c r="Y1281" s="205"/>
      <c r="Z1281" s="205"/>
      <c r="AA1281" s="205"/>
      <c r="AB1281" s="205"/>
      <c r="AC1281" s="205"/>
      <c r="AD1281" s="205"/>
      <c r="AE1281" s="205"/>
      <c r="AF1281" s="205"/>
      <c r="AG1281" s="205"/>
      <c r="AH1281" s="205"/>
      <c r="AI1281" s="205"/>
      <c r="AJ1281" s="205"/>
      <c r="AK1281" s="205"/>
      <c r="AL1281" s="205"/>
      <c r="AM1281" s="205"/>
      <c r="AN1281" s="205"/>
      <c r="AO1281" s="205"/>
      <c r="AP1281" s="205"/>
      <c r="AQ1281" s="205"/>
      <c r="AR1281" s="205"/>
      <c r="AS1281" s="205"/>
      <c r="AT1281" s="205"/>
      <c r="AU1281" s="205"/>
      <c r="AV1281" s="205"/>
      <c r="AW1281" s="205"/>
      <c r="AX1281" s="205"/>
      <c r="AY1281" s="205"/>
      <c r="AZ1281" s="205"/>
      <c r="BA1281" s="205"/>
      <c r="BB1281" s="205"/>
      <c r="BC1281" s="205"/>
      <c r="BD1281" s="205"/>
      <c r="BE1281" s="205"/>
      <c r="BF1281" s="205"/>
      <c r="BG1281" s="205"/>
      <c r="BH1281" s="205"/>
      <c r="BI1281" s="205"/>
      <c r="BJ1281" s="205"/>
      <c r="BK1281" s="205"/>
      <c r="BL1281" s="205"/>
      <c r="BM1281" s="205"/>
      <c r="BN1281" s="205"/>
      <c r="BO1281" s="205"/>
      <c r="BP1281" s="205"/>
      <c r="BQ1281" s="205"/>
      <c r="BR1281" s="205"/>
      <c r="BS1281" s="205"/>
      <c r="BT1281" s="205"/>
      <c r="BU1281" s="205"/>
      <c r="BV1281" s="205"/>
      <c r="BW1281" s="205"/>
      <c r="BX1281" s="205"/>
      <c r="BY1281" s="205"/>
      <c r="BZ1281" s="205"/>
      <c r="CA1281" s="205"/>
      <c r="CB1281" s="205"/>
      <c r="CC1281" s="205"/>
      <c r="CD1281" s="205"/>
    </row>
    <row r="1282" spans="1:82" ht="60" x14ac:dyDescent="0.2">
      <c r="A1282" s="251">
        <v>45202</v>
      </c>
      <c r="B1282" s="251">
        <v>45203</v>
      </c>
      <c r="C1282" s="252">
        <v>2880</v>
      </c>
      <c r="D1282" s="253" t="s">
        <v>384</v>
      </c>
      <c r="E1282" s="254" t="str">
        <f>IFERROR(VLOOKUP($D1282,'2. Provider Details'!$A:$H,2,FALSE),"Select Supplier")</f>
        <v>43 Edbury Rd
Rickmansworth
WD31BL</v>
      </c>
      <c r="F1282" s="255">
        <f>IFERROR(VLOOKUP($D1282,'2. Provider Details'!$A:$H,6,FALSE),"Select Supplier")</f>
        <v>227743123</v>
      </c>
      <c r="G1282" s="256" t="s">
        <v>5</v>
      </c>
      <c r="H1282" s="256"/>
      <c r="I1282" s="256"/>
      <c r="J1282" s="255" t="str">
        <f>IFERROR(VLOOKUP($D1282,'2. Provider Details'!$A:$H,7,FALSE),"Select Supplier")</f>
        <v>Yes</v>
      </c>
      <c r="K1282" s="257">
        <v>3</v>
      </c>
      <c r="L1282" s="251">
        <v>45203</v>
      </c>
      <c r="M1282" s="251">
        <v>45208</v>
      </c>
      <c r="N1282" s="251">
        <v>45282</v>
      </c>
      <c r="O1282" s="256" t="s">
        <v>12</v>
      </c>
      <c r="Q1282" s="205"/>
      <c r="R1282" s="205"/>
      <c r="S1282" s="205"/>
      <c r="T1282" s="205"/>
      <c r="U1282" s="205"/>
      <c r="V1282" s="205"/>
      <c r="W1282" s="205"/>
      <c r="X1282" s="205"/>
      <c r="Y1282" s="205"/>
      <c r="Z1282" s="205"/>
      <c r="AA1282" s="205"/>
      <c r="AB1282" s="205"/>
      <c r="AC1282" s="205"/>
      <c r="AD1282" s="205"/>
      <c r="AE1282" s="205"/>
      <c r="AF1282" s="205"/>
      <c r="AG1282" s="205"/>
      <c r="AH1282" s="205"/>
      <c r="AI1282" s="205"/>
      <c r="AJ1282" s="205"/>
      <c r="AK1282" s="205"/>
      <c r="AL1282" s="205"/>
      <c r="AM1282" s="205"/>
      <c r="AN1282" s="205"/>
      <c r="AO1282" s="205"/>
      <c r="AP1282" s="205"/>
      <c r="AQ1282" s="205"/>
      <c r="AR1282" s="205"/>
      <c r="AS1282" s="205"/>
      <c r="AT1282" s="205"/>
      <c r="AU1282" s="205"/>
      <c r="AV1282" s="205"/>
      <c r="AW1282" s="205"/>
      <c r="AX1282" s="205"/>
      <c r="AY1282" s="205"/>
      <c r="AZ1282" s="205"/>
      <c r="BA1282" s="205"/>
      <c r="BB1282" s="205"/>
      <c r="BC1282" s="205"/>
      <c r="BD1282" s="205"/>
      <c r="BE1282" s="205"/>
      <c r="BF1282" s="205"/>
      <c r="BG1282" s="205"/>
      <c r="BH1282" s="205"/>
      <c r="BI1282" s="205"/>
      <c r="BJ1282" s="205"/>
      <c r="BK1282" s="205"/>
      <c r="BL1282" s="205"/>
      <c r="BM1282" s="205"/>
      <c r="BN1282" s="205"/>
      <c r="BO1282" s="205"/>
      <c r="BP1282" s="205"/>
      <c r="BQ1282" s="205"/>
      <c r="BR1282" s="205"/>
      <c r="BS1282" s="205"/>
      <c r="BT1282" s="205"/>
      <c r="BU1282" s="205"/>
      <c r="BV1282" s="205"/>
      <c r="BW1282" s="205"/>
      <c r="BX1282" s="205"/>
      <c r="BY1282" s="205"/>
      <c r="BZ1282" s="205"/>
      <c r="CA1282" s="205"/>
      <c r="CB1282" s="205"/>
      <c r="CC1282" s="205"/>
      <c r="CD1282" s="205"/>
    </row>
    <row r="1283" spans="1:82" ht="15" hidden="1" customHeight="1" x14ac:dyDescent="0.2">
      <c r="A1283" s="184"/>
      <c r="B1283" s="184"/>
      <c r="C1283" s="188"/>
      <c r="D1283" s="185"/>
      <c r="E1283" s="189" t="str">
        <f>IFERROR(VLOOKUP($D1283,'2. Provider Details'!$A:$H,2,FALSE),"Select Supplier")</f>
        <v>Select Supplier</v>
      </c>
      <c r="F1283" s="190" t="str">
        <f>IFERROR(VLOOKUP($D1283,'2. Provider Details'!$A:$H,6,FALSE),"Select Supplier")</f>
        <v>Select Supplier</v>
      </c>
      <c r="G1283" s="183"/>
      <c r="H1283" s="183"/>
      <c r="I1283" s="183"/>
      <c r="J1283" s="190" t="str">
        <f>IFERROR(VLOOKUP($D1283,'2. Provider Details'!$A:$H,7,FALSE),"Select Supplier")</f>
        <v>Select Supplier</v>
      </c>
      <c r="K1283" s="186"/>
      <c r="L1283" s="184"/>
      <c r="M1283" s="184"/>
      <c r="N1283" s="184"/>
      <c r="O1283" s="183"/>
      <c r="P1283" s="11"/>
    </row>
    <row r="1284" spans="1:82" s="245" customFormat="1" ht="60" x14ac:dyDescent="0.2">
      <c r="A1284" s="251">
        <v>45224</v>
      </c>
      <c r="B1284" s="251">
        <v>45232</v>
      </c>
      <c r="C1284" s="252">
        <v>3240</v>
      </c>
      <c r="D1284" s="253" t="s">
        <v>384</v>
      </c>
      <c r="E1284" s="254" t="str">
        <f>IFERROR(VLOOKUP($D1284,'2. Provider Details'!$A:$H,2,FALSE),"Select Supplier")</f>
        <v>43 Edbury Rd
Rickmansworth
WD31BL</v>
      </c>
      <c r="F1284" s="255">
        <f>IFERROR(VLOOKUP($D1284,'2. Provider Details'!$A:$H,6,FALSE),"Select Supplier")</f>
        <v>227743123</v>
      </c>
      <c r="G1284" s="256" t="s">
        <v>5</v>
      </c>
      <c r="H1284" s="256"/>
      <c r="I1284" s="256"/>
      <c r="J1284" s="255" t="str">
        <f>IFERROR(VLOOKUP($D1284,'2. Provider Details'!$A:$H,7,FALSE),"Select Supplier")</f>
        <v>Yes</v>
      </c>
      <c r="K1284" s="257">
        <v>3</v>
      </c>
      <c r="L1284" s="251">
        <v>45232</v>
      </c>
      <c r="M1284" s="251">
        <v>45236</v>
      </c>
      <c r="N1284" s="251">
        <v>45331</v>
      </c>
      <c r="O1284" s="256" t="s">
        <v>184</v>
      </c>
      <c r="P1284" s="205"/>
      <c r="Q1284" s="205"/>
      <c r="R1284" s="205"/>
      <c r="S1284" s="205"/>
      <c r="T1284" s="205"/>
      <c r="U1284" s="205"/>
      <c r="V1284" s="205"/>
      <c r="W1284" s="205"/>
      <c r="X1284" s="205"/>
      <c r="Y1284" s="205"/>
      <c r="Z1284" s="205"/>
      <c r="AA1284" s="205"/>
      <c r="AB1284" s="205"/>
      <c r="AC1284" s="205"/>
      <c r="AD1284" s="205"/>
      <c r="AE1284" s="205"/>
      <c r="AF1284" s="205"/>
      <c r="AG1284" s="205"/>
      <c r="AH1284" s="205"/>
      <c r="AI1284" s="205"/>
      <c r="AJ1284" s="205"/>
      <c r="AK1284" s="205"/>
      <c r="AL1284" s="205"/>
      <c r="AM1284" s="205"/>
      <c r="AN1284" s="205"/>
      <c r="AO1284" s="205"/>
      <c r="AP1284" s="205"/>
      <c r="AQ1284" s="205"/>
      <c r="AR1284" s="205"/>
      <c r="AS1284" s="205"/>
      <c r="AT1284" s="205"/>
      <c r="AU1284" s="205"/>
      <c r="AV1284" s="205"/>
      <c r="AW1284" s="205"/>
      <c r="AX1284" s="205"/>
      <c r="AY1284" s="205"/>
      <c r="AZ1284" s="205"/>
      <c r="BA1284" s="205"/>
      <c r="BB1284" s="205"/>
      <c r="BC1284" s="205"/>
      <c r="BD1284" s="205"/>
      <c r="BE1284" s="205"/>
      <c r="BF1284" s="205"/>
      <c r="BG1284" s="205"/>
      <c r="BH1284" s="205"/>
      <c r="BI1284" s="205"/>
      <c r="BJ1284" s="205"/>
      <c r="BK1284" s="205"/>
      <c r="BL1284" s="205"/>
      <c r="BM1284" s="205"/>
      <c r="BN1284" s="205"/>
      <c r="BO1284" s="205"/>
      <c r="BP1284" s="205"/>
      <c r="BQ1284" s="205"/>
      <c r="BR1284" s="205"/>
      <c r="BS1284" s="205"/>
      <c r="BT1284" s="205"/>
      <c r="BU1284" s="205"/>
      <c r="BV1284" s="205"/>
      <c r="BW1284" s="205"/>
      <c r="BX1284" s="205"/>
      <c r="BY1284" s="205"/>
      <c r="BZ1284" s="205"/>
      <c r="CA1284" s="205"/>
      <c r="CB1284" s="205"/>
      <c r="CC1284" s="205"/>
      <c r="CD1284" s="205"/>
    </row>
    <row r="1285" spans="1:82" s="245" customFormat="1" ht="45" x14ac:dyDescent="0.2">
      <c r="A1285" s="251">
        <v>45224</v>
      </c>
      <c r="B1285" s="251">
        <v>45229</v>
      </c>
      <c r="C1285" s="252">
        <v>3168</v>
      </c>
      <c r="D1285" s="253" t="s">
        <v>384</v>
      </c>
      <c r="E1285" s="254" t="str">
        <f>IFERROR(VLOOKUP($D1285,'2. Provider Details'!$A:$H,2,FALSE),"Select Supplier")</f>
        <v>43 Edbury Rd
Rickmansworth
WD31BL</v>
      </c>
      <c r="F1285" s="255">
        <f>IFERROR(VLOOKUP($D1285,'2. Provider Details'!$A:$H,6,FALSE),"Select Supplier")</f>
        <v>227743123</v>
      </c>
      <c r="G1285" s="256" t="s">
        <v>5</v>
      </c>
      <c r="H1285" s="256"/>
      <c r="I1285" s="256"/>
      <c r="J1285" s="255" t="str">
        <f>IFERROR(VLOOKUP($D1285,'2. Provider Details'!$A:$H,7,FALSE),"Select Supplier")</f>
        <v>Yes</v>
      </c>
      <c r="K1285" s="257">
        <v>2</v>
      </c>
      <c r="L1285" s="251">
        <v>45224</v>
      </c>
      <c r="M1285" s="251">
        <v>45236</v>
      </c>
      <c r="N1285" s="251">
        <v>45331</v>
      </c>
      <c r="O1285" s="256" t="s">
        <v>184</v>
      </c>
      <c r="P1285" s="205"/>
      <c r="Q1285" s="205"/>
      <c r="R1285" s="205"/>
      <c r="S1285" s="205"/>
      <c r="T1285" s="205"/>
      <c r="U1285" s="205"/>
      <c r="V1285" s="205"/>
      <c r="W1285" s="205"/>
      <c r="X1285" s="205"/>
      <c r="Y1285" s="205"/>
      <c r="Z1285" s="205"/>
      <c r="AA1285" s="205"/>
      <c r="AB1285" s="205"/>
      <c r="AC1285" s="205"/>
      <c r="AD1285" s="205"/>
      <c r="AE1285" s="205"/>
      <c r="AF1285" s="205"/>
      <c r="AG1285" s="205"/>
      <c r="AH1285" s="205"/>
      <c r="AI1285" s="205"/>
      <c r="AJ1285" s="205"/>
      <c r="AK1285" s="205"/>
      <c r="AL1285" s="205"/>
      <c r="AM1285" s="205"/>
      <c r="AN1285" s="205"/>
      <c r="AO1285" s="205"/>
      <c r="AP1285" s="205"/>
      <c r="AQ1285" s="205"/>
      <c r="AR1285" s="205"/>
      <c r="AS1285" s="205"/>
      <c r="AT1285" s="205"/>
      <c r="AU1285" s="205"/>
      <c r="AV1285" s="205"/>
      <c r="AW1285" s="205"/>
      <c r="AX1285" s="205"/>
      <c r="AY1285" s="205"/>
      <c r="AZ1285" s="205"/>
      <c r="BA1285" s="205"/>
      <c r="BB1285" s="205"/>
      <c r="BC1285" s="205"/>
      <c r="BD1285" s="205"/>
      <c r="BE1285" s="205"/>
      <c r="BF1285" s="205"/>
      <c r="BG1285" s="205"/>
      <c r="BH1285" s="205"/>
      <c r="BI1285" s="205"/>
      <c r="BJ1285" s="205"/>
      <c r="BK1285" s="205"/>
      <c r="BL1285" s="205"/>
      <c r="BM1285" s="205"/>
      <c r="BN1285" s="205"/>
      <c r="BO1285" s="205"/>
      <c r="BP1285" s="205"/>
      <c r="BQ1285" s="205"/>
      <c r="BR1285" s="205"/>
      <c r="BS1285" s="205"/>
      <c r="BT1285" s="205"/>
      <c r="BU1285" s="205"/>
      <c r="BV1285" s="205"/>
      <c r="BW1285" s="205"/>
      <c r="BX1285" s="205"/>
      <c r="BY1285" s="205"/>
      <c r="BZ1285" s="205"/>
      <c r="CA1285" s="205"/>
      <c r="CB1285" s="205"/>
      <c r="CC1285" s="205"/>
      <c r="CD1285" s="205"/>
    </row>
    <row r="1286" spans="1:82" s="245" customFormat="1" ht="80.099999999999994" customHeight="1" x14ac:dyDescent="0.2">
      <c r="A1286" s="251">
        <v>45229</v>
      </c>
      <c r="B1286" s="251">
        <v>45229</v>
      </c>
      <c r="C1286" s="252">
        <v>2016</v>
      </c>
      <c r="D1286" s="253" t="s">
        <v>384</v>
      </c>
      <c r="E1286" s="254" t="str">
        <f>IFERROR(VLOOKUP($D1286,'2. Provider Details'!$A:$H,2,FALSE),"Select Supplier")</f>
        <v>43 Edbury Rd
Rickmansworth
WD31BL</v>
      </c>
      <c r="F1286" s="255">
        <f>IFERROR(VLOOKUP($D1286,'2. Provider Details'!$A:$H,6,FALSE),"Select Supplier")</f>
        <v>227743123</v>
      </c>
      <c r="G1286" s="256" t="s">
        <v>5</v>
      </c>
      <c r="H1286" s="256"/>
      <c r="I1286" s="256"/>
      <c r="J1286" s="255" t="str">
        <f>IFERROR(VLOOKUP($D1286,'2. Provider Details'!$A:$H,7,FALSE),"Select Supplier")</f>
        <v>Yes</v>
      </c>
      <c r="K1286" s="257">
        <v>2</v>
      </c>
      <c r="L1286" s="251">
        <v>45229</v>
      </c>
      <c r="M1286" s="251">
        <v>45236</v>
      </c>
      <c r="N1286" s="251">
        <v>45282</v>
      </c>
      <c r="O1286" s="256" t="s">
        <v>12</v>
      </c>
      <c r="P1286" s="205"/>
      <c r="Q1286" s="205"/>
      <c r="R1286" s="205"/>
      <c r="S1286" s="205"/>
      <c r="T1286" s="205"/>
      <c r="U1286" s="205"/>
      <c r="V1286" s="205"/>
      <c r="W1286" s="205"/>
      <c r="X1286" s="205"/>
      <c r="Y1286" s="205"/>
      <c r="Z1286" s="205"/>
      <c r="AA1286" s="205"/>
      <c r="AB1286" s="205"/>
      <c r="AC1286" s="205"/>
      <c r="AD1286" s="205"/>
      <c r="AE1286" s="205"/>
      <c r="AF1286" s="205"/>
      <c r="AG1286" s="205"/>
      <c r="AH1286" s="205"/>
      <c r="AI1286" s="205"/>
      <c r="AJ1286" s="205"/>
      <c r="AK1286" s="205"/>
      <c r="AL1286" s="205"/>
      <c r="AM1286" s="205"/>
      <c r="AN1286" s="205"/>
      <c r="AO1286" s="205"/>
      <c r="AP1286" s="205"/>
      <c r="AQ1286" s="205"/>
      <c r="AR1286" s="205"/>
      <c r="AS1286" s="205"/>
      <c r="AT1286" s="205"/>
      <c r="AU1286" s="205"/>
      <c r="AV1286" s="205"/>
      <c r="AW1286" s="205"/>
      <c r="AX1286" s="205"/>
      <c r="AY1286" s="205"/>
      <c r="AZ1286" s="205"/>
      <c r="BA1286" s="205"/>
      <c r="BB1286" s="205"/>
      <c r="BC1286" s="205"/>
      <c r="BD1286" s="205"/>
      <c r="BE1286" s="205"/>
      <c r="BF1286" s="205"/>
      <c r="BG1286" s="205"/>
      <c r="BH1286" s="205"/>
      <c r="BI1286" s="205"/>
      <c r="BJ1286" s="205"/>
      <c r="BK1286" s="205"/>
      <c r="BL1286" s="205"/>
      <c r="BM1286" s="205"/>
      <c r="BN1286" s="205"/>
      <c r="BO1286" s="205"/>
      <c r="BP1286" s="205"/>
      <c r="BQ1286" s="205"/>
      <c r="BR1286" s="205"/>
      <c r="BS1286" s="205"/>
      <c r="BT1286" s="205"/>
      <c r="BU1286" s="205"/>
      <c r="BV1286" s="205"/>
      <c r="BW1286" s="205"/>
      <c r="BX1286" s="205"/>
      <c r="BY1286" s="205"/>
      <c r="BZ1286" s="205"/>
      <c r="CA1286" s="205"/>
      <c r="CB1286" s="205"/>
      <c r="CC1286" s="205"/>
      <c r="CD1286" s="205"/>
    </row>
    <row r="1287" spans="1:82" ht="80.099999999999994" hidden="1" customHeight="1" x14ac:dyDescent="0.2">
      <c r="A1287" s="184"/>
      <c r="B1287" s="184"/>
      <c r="C1287" s="188"/>
      <c r="D1287" s="185"/>
      <c r="E1287" s="189" t="str">
        <f>IFERROR(VLOOKUP($D1287,'2. Provider Details'!$A:$H,2,FALSE),"Select Supplier")</f>
        <v>Select Supplier</v>
      </c>
      <c r="F1287" s="190" t="str">
        <f>IFERROR(VLOOKUP($D1287,'2. Provider Details'!$A:$H,6,FALSE),"Select Supplier")</f>
        <v>Select Supplier</v>
      </c>
      <c r="G1287" s="183"/>
      <c r="H1287" s="183"/>
      <c r="I1287" s="183"/>
      <c r="J1287" s="190" t="str">
        <f>IFERROR(VLOOKUP($D1287,'2. Provider Details'!$A:$H,7,FALSE),"Select Supplier")</f>
        <v>Select Supplier</v>
      </c>
      <c r="K1287" s="186"/>
      <c r="L1287" s="184"/>
      <c r="M1287" s="184"/>
      <c r="N1287" s="184"/>
      <c r="O1287" s="183"/>
      <c r="P1287" s="11"/>
    </row>
    <row r="1288" spans="1:82" ht="80.099999999999994" customHeight="1" x14ac:dyDescent="0.2">
      <c r="A1288" s="251">
        <v>45259</v>
      </c>
      <c r="B1288" s="251">
        <v>45259</v>
      </c>
      <c r="C1288" s="252">
        <v>6624</v>
      </c>
      <c r="D1288" s="253" t="s">
        <v>384</v>
      </c>
      <c r="E1288" s="254" t="str">
        <f>IFERROR(VLOOKUP($D1288,'2. Provider Details'!$A:$H,2,FALSE),"Select Supplier")</f>
        <v>43 Edbury Rd
Rickmansworth
WD31BL</v>
      </c>
      <c r="F1288" s="255">
        <f>IFERROR(VLOOKUP($D1288,'2. Provider Details'!$A:$H,6,FALSE),"Select Supplier")</f>
        <v>227743123</v>
      </c>
      <c r="G1288" s="256" t="s">
        <v>5</v>
      </c>
      <c r="H1288" s="256"/>
      <c r="I1288" s="256"/>
      <c r="J1288" s="255" t="str">
        <f>IFERROR(VLOOKUP($D1288,'2. Provider Details'!$A:$H,7,FALSE),"Select Supplier")</f>
        <v>Yes</v>
      </c>
      <c r="K1288" s="257">
        <v>2</v>
      </c>
      <c r="L1288" s="251">
        <v>45259</v>
      </c>
      <c r="M1288" s="251">
        <v>45264</v>
      </c>
      <c r="N1288" s="251">
        <v>45471</v>
      </c>
      <c r="O1288" s="256"/>
      <c r="Q1288" s="205"/>
      <c r="R1288" s="205"/>
      <c r="S1288" s="205"/>
      <c r="T1288" s="205"/>
      <c r="U1288" s="205"/>
      <c r="V1288" s="205"/>
      <c r="W1288" s="205"/>
      <c r="X1288" s="205"/>
      <c r="Y1288" s="205"/>
      <c r="Z1288" s="205"/>
      <c r="AA1288" s="205"/>
      <c r="AB1288" s="205"/>
      <c r="AC1288" s="205"/>
      <c r="AD1288" s="205"/>
      <c r="AE1288" s="205"/>
      <c r="AF1288" s="205"/>
      <c r="AG1288" s="205"/>
      <c r="AH1288" s="205"/>
      <c r="AI1288" s="205"/>
      <c r="AJ1288" s="205"/>
      <c r="AK1288" s="205"/>
      <c r="AL1288" s="205"/>
      <c r="AM1288" s="205"/>
      <c r="AN1288" s="205"/>
      <c r="AO1288" s="205"/>
      <c r="AP1288" s="205"/>
      <c r="AQ1288" s="205"/>
      <c r="AR1288" s="205"/>
      <c r="AS1288" s="205"/>
      <c r="AT1288" s="205"/>
      <c r="AU1288" s="205"/>
      <c r="AV1288" s="205"/>
      <c r="AW1288" s="205"/>
      <c r="AX1288" s="205"/>
      <c r="AY1288" s="205"/>
      <c r="AZ1288" s="205"/>
      <c r="BA1288" s="205"/>
      <c r="BB1288" s="205"/>
      <c r="BC1288" s="205"/>
      <c r="BD1288" s="205"/>
      <c r="BE1288" s="205"/>
      <c r="BF1288" s="205"/>
      <c r="BG1288" s="205"/>
      <c r="BH1288" s="205"/>
      <c r="BI1288" s="205"/>
      <c r="BJ1288" s="205"/>
      <c r="BK1288" s="205"/>
      <c r="BL1288" s="205"/>
      <c r="BM1288" s="205"/>
      <c r="BN1288" s="205"/>
      <c r="BO1288" s="205"/>
      <c r="BP1288" s="205"/>
      <c r="BQ1288" s="205"/>
      <c r="BR1288" s="205"/>
      <c r="BS1288" s="205"/>
      <c r="BT1288" s="205"/>
      <c r="BU1288" s="205"/>
      <c r="BV1288" s="205"/>
      <c r="BW1288" s="205"/>
      <c r="BX1288" s="205"/>
      <c r="BY1288" s="205"/>
      <c r="BZ1288" s="205"/>
      <c r="CA1288" s="205"/>
      <c r="CB1288" s="205"/>
      <c r="CC1288" s="205"/>
      <c r="CD1288" s="205"/>
    </row>
    <row r="1289" spans="1:82" ht="90" x14ac:dyDescent="0.2">
      <c r="A1289" s="251">
        <v>45259</v>
      </c>
      <c r="B1289" s="251">
        <v>45259</v>
      </c>
      <c r="C1289" s="252">
        <v>1944</v>
      </c>
      <c r="D1289" s="253" t="s">
        <v>384</v>
      </c>
      <c r="E1289" s="254" t="str">
        <f>IFERROR(VLOOKUP($D1289,'2. Provider Details'!$A:$H,2,FALSE),"Select Supplier")</f>
        <v>43 Edbury Rd
Rickmansworth
WD31BL</v>
      </c>
      <c r="F1289" s="255">
        <f>IFERROR(VLOOKUP($D1289,'2. Provider Details'!$A:$H,6,FALSE),"Select Supplier")</f>
        <v>227743123</v>
      </c>
      <c r="G1289" s="256" t="s">
        <v>44</v>
      </c>
      <c r="H1289" s="256"/>
      <c r="I1289" s="256"/>
      <c r="J1289" s="255"/>
      <c r="K1289" s="257" t="s">
        <v>44</v>
      </c>
      <c r="L1289" s="251">
        <v>45260</v>
      </c>
      <c r="M1289" s="251">
        <v>45257</v>
      </c>
      <c r="N1289" s="251">
        <v>45331</v>
      </c>
      <c r="O1289" s="256"/>
      <c r="Q1289" s="205"/>
      <c r="R1289" s="205"/>
      <c r="S1289" s="205"/>
      <c r="T1289" s="205"/>
      <c r="U1289" s="205"/>
      <c r="V1289" s="205"/>
      <c r="W1289" s="205"/>
      <c r="X1289" s="205"/>
      <c r="Y1289" s="205"/>
      <c r="Z1289" s="205"/>
      <c r="AA1289" s="205"/>
      <c r="AB1289" s="205"/>
      <c r="AC1289" s="205"/>
      <c r="AD1289" s="205"/>
      <c r="AE1289" s="205"/>
      <c r="AF1289" s="205"/>
      <c r="AG1289" s="205"/>
      <c r="AH1289" s="205"/>
      <c r="AI1289" s="205"/>
      <c r="AJ1289" s="205"/>
      <c r="AK1289" s="205"/>
      <c r="AL1289" s="205"/>
      <c r="AM1289" s="205"/>
      <c r="AN1289" s="205"/>
      <c r="AO1289" s="205"/>
      <c r="AP1289" s="205"/>
      <c r="AQ1289" s="205"/>
      <c r="AR1289" s="205"/>
      <c r="AS1289" s="205"/>
      <c r="AT1289" s="205"/>
      <c r="AU1289" s="205"/>
      <c r="AV1289" s="205"/>
      <c r="AW1289" s="205"/>
      <c r="AX1289" s="205"/>
      <c r="AY1289" s="205"/>
      <c r="AZ1289" s="205"/>
      <c r="BA1289" s="205"/>
      <c r="BB1289" s="205"/>
      <c r="BC1289" s="205"/>
      <c r="BD1289" s="205"/>
      <c r="BE1289" s="205"/>
      <c r="BF1289" s="205"/>
      <c r="BG1289" s="205"/>
      <c r="BH1289" s="205"/>
      <c r="BI1289" s="205"/>
      <c r="BJ1289" s="205"/>
      <c r="BK1289" s="205"/>
      <c r="BL1289" s="205"/>
      <c r="BM1289" s="205"/>
      <c r="BN1289" s="205"/>
      <c r="BO1289" s="205"/>
      <c r="BP1289" s="205"/>
      <c r="BQ1289" s="205"/>
      <c r="BR1289" s="205"/>
      <c r="BS1289" s="205"/>
      <c r="BT1289" s="205"/>
      <c r="BU1289" s="205"/>
      <c r="BV1289" s="205"/>
      <c r="BW1289" s="205"/>
      <c r="BX1289" s="205"/>
      <c r="BY1289" s="205"/>
      <c r="BZ1289" s="205"/>
      <c r="CA1289" s="205"/>
      <c r="CB1289" s="205"/>
      <c r="CC1289" s="205"/>
      <c r="CD1289" s="205"/>
    </row>
    <row r="1290" spans="1:82" s="245" customFormat="1" ht="60" x14ac:dyDescent="0.2">
      <c r="A1290" s="251">
        <v>45187</v>
      </c>
      <c r="B1290" s="251">
        <v>45190</v>
      </c>
      <c r="C1290" s="252">
        <v>13200</v>
      </c>
      <c r="D1290" s="253" t="s">
        <v>175</v>
      </c>
      <c r="E1290" s="254" t="str">
        <f>IFERROR(VLOOKUP($D1290,'2. Provider Details'!$A:$H,2,FALSE),"Select Supplier")</f>
        <v>Orchard Street
Tamworth
B79 7RH</v>
      </c>
      <c r="F1290" s="255" t="str">
        <f>IFERROR(VLOOKUP($D1290,'2. Provider Details'!$A:$H,6,FALSE),"Select Supplier")</f>
        <v>N/A</v>
      </c>
      <c r="G1290" s="256" t="s">
        <v>44</v>
      </c>
      <c r="H1290" s="256"/>
      <c r="I1290" s="256"/>
      <c r="J1290" s="255" t="str">
        <f>IFERROR(VLOOKUP($D1290,'2. Provider Details'!$A:$H,7,FALSE),"Select Supplier")</f>
        <v>Yes</v>
      </c>
      <c r="K1290" s="257" t="s">
        <v>162</v>
      </c>
      <c r="L1290" s="251">
        <v>45190</v>
      </c>
      <c r="M1290" s="251">
        <v>45201</v>
      </c>
      <c r="N1290" s="251">
        <v>45282</v>
      </c>
      <c r="O1290" s="256" t="s">
        <v>12</v>
      </c>
      <c r="P1290" s="205"/>
      <c r="Q1290" s="205"/>
      <c r="R1290" s="205"/>
      <c r="S1290" s="205"/>
      <c r="T1290" s="205"/>
      <c r="U1290" s="205"/>
      <c r="V1290" s="205"/>
      <c r="W1290" s="205"/>
      <c r="X1290" s="205"/>
      <c r="Y1290" s="205"/>
      <c r="Z1290" s="205"/>
      <c r="AA1290" s="205"/>
      <c r="AB1290" s="205"/>
      <c r="AC1290" s="205"/>
      <c r="AD1290" s="205"/>
      <c r="AE1290" s="205"/>
      <c r="AF1290" s="205"/>
      <c r="AG1290" s="205"/>
      <c r="AH1290" s="205"/>
      <c r="AI1290" s="205"/>
      <c r="AJ1290" s="205"/>
      <c r="AK1290" s="205"/>
      <c r="AL1290" s="205"/>
      <c r="AM1290" s="205"/>
      <c r="AN1290" s="205"/>
      <c r="AO1290" s="205"/>
      <c r="AP1290" s="205"/>
      <c r="AQ1290" s="205"/>
      <c r="AR1290" s="205"/>
      <c r="AS1290" s="205"/>
      <c r="AT1290" s="205"/>
      <c r="AU1290" s="205"/>
      <c r="AV1290" s="205"/>
      <c r="AW1290" s="205"/>
      <c r="AX1290" s="205"/>
      <c r="AY1290" s="205"/>
      <c r="AZ1290" s="205"/>
      <c r="BA1290" s="205"/>
      <c r="BB1290" s="205"/>
      <c r="BC1290" s="205"/>
      <c r="BD1290" s="205"/>
      <c r="BE1290" s="205"/>
      <c r="BF1290" s="205"/>
      <c r="BG1290" s="205"/>
      <c r="BH1290" s="205"/>
      <c r="BI1290" s="205"/>
      <c r="BJ1290" s="205"/>
      <c r="BK1290" s="205"/>
      <c r="BL1290" s="205"/>
      <c r="BM1290" s="205"/>
      <c r="BN1290" s="205"/>
      <c r="BO1290" s="205"/>
      <c r="BP1290" s="205"/>
      <c r="BQ1290" s="205"/>
      <c r="BR1290" s="205"/>
      <c r="BS1290" s="205"/>
      <c r="BT1290" s="205"/>
      <c r="BU1290" s="205"/>
      <c r="BV1290" s="205"/>
      <c r="BW1290" s="205"/>
      <c r="BX1290" s="205"/>
      <c r="BY1290" s="205"/>
      <c r="BZ1290" s="205"/>
      <c r="CA1290" s="205"/>
      <c r="CB1290" s="205"/>
      <c r="CC1290" s="205"/>
      <c r="CD1290" s="205"/>
    </row>
    <row r="1291" spans="1:82" s="245" customFormat="1" ht="60" x14ac:dyDescent="0.2">
      <c r="A1291" s="251">
        <v>45259</v>
      </c>
      <c r="B1291" s="251">
        <v>45260</v>
      </c>
      <c r="C1291" s="252">
        <v>2400</v>
      </c>
      <c r="D1291" s="253" t="s">
        <v>175</v>
      </c>
      <c r="E1291" s="254" t="str">
        <f>IFERROR(VLOOKUP($D1291,'2. Provider Details'!$A:$H,2,FALSE),"Select Supplier")</f>
        <v>Orchard Street
Tamworth
B79 7RH</v>
      </c>
      <c r="F1291" s="255" t="str">
        <f>IFERROR(VLOOKUP($D1291,'2. Provider Details'!$A:$H,6,FALSE),"Select Supplier")</f>
        <v>N/A</v>
      </c>
      <c r="G1291" s="256" t="s">
        <v>44</v>
      </c>
      <c r="H1291" s="256"/>
      <c r="I1291" s="256"/>
      <c r="J1291" s="255"/>
      <c r="K1291" s="257" t="s">
        <v>44</v>
      </c>
      <c r="L1291" s="251">
        <v>45260</v>
      </c>
      <c r="M1291" s="251">
        <v>45271</v>
      </c>
      <c r="N1291" s="251">
        <v>45373</v>
      </c>
      <c r="O1291" s="256"/>
      <c r="P1291" s="205"/>
      <c r="Q1291" s="205"/>
      <c r="R1291" s="205"/>
      <c r="S1291" s="205"/>
      <c r="T1291" s="205"/>
      <c r="U1291" s="205"/>
      <c r="V1291" s="205"/>
      <c r="W1291" s="205"/>
      <c r="X1291" s="205"/>
      <c r="Y1291" s="205"/>
      <c r="Z1291" s="205"/>
      <c r="AA1291" s="205"/>
      <c r="AB1291" s="205"/>
      <c r="AC1291" s="205"/>
      <c r="AD1291" s="205"/>
      <c r="AE1291" s="205"/>
      <c r="AF1291" s="205"/>
      <c r="AG1291" s="205"/>
      <c r="AH1291" s="205"/>
      <c r="AI1291" s="205"/>
      <c r="AJ1291" s="205"/>
      <c r="AK1291" s="205"/>
      <c r="AL1291" s="205"/>
      <c r="AM1291" s="205"/>
      <c r="AN1291" s="205"/>
      <c r="AO1291" s="205"/>
      <c r="AP1291" s="205"/>
      <c r="AQ1291" s="205"/>
      <c r="AR1291" s="205"/>
      <c r="AS1291" s="205"/>
      <c r="AT1291" s="205"/>
      <c r="AU1291" s="205"/>
      <c r="AV1291" s="205"/>
      <c r="AW1291" s="205"/>
      <c r="AX1291" s="205"/>
      <c r="AY1291" s="205"/>
      <c r="AZ1291" s="205"/>
      <c r="BA1291" s="205"/>
      <c r="BB1291" s="205"/>
      <c r="BC1291" s="205"/>
      <c r="BD1291" s="205"/>
      <c r="BE1291" s="205"/>
      <c r="BF1291" s="205"/>
      <c r="BG1291" s="205"/>
      <c r="BH1291" s="205"/>
      <c r="BI1291" s="205"/>
      <c r="BJ1291" s="205"/>
      <c r="BK1291" s="205"/>
      <c r="BL1291" s="205"/>
      <c r="BM1291" s="205"/>
      <c r="BN1291" s="205"/>
      <c r="BO1291" s="205"/>
      <c r="BP1291" s="205"/>
      <c r="BQ1291" s="205"/>
      <c r="BR1291" s="205"/>
      <c r="BS1291" s="205"/>
      <c r="BT1291" s="205"/>
      <c r="BU1291" s="205"/>
      <c r="BV1291" s="205"/>
      <c r="BW1291" s="205"/>
      <c r="BX1291" s="205"/>
      <c r="BY1291" s="205"/>
      <c r="BZ1291" s="205"/>
      <c r="CA1291" s="205"/>
      <c r="CB1291" s="205"/>
      <c r="CC1291" s="205"/>
      <c r="CD1291" s="205"/>
    </row>
    <row r="1292" spans="1:82" s="245" customFormat="1" ht="60" x14ac:dyDescent="0.2">
      <c r="A1292" s="251">
        <v>45226</v>
      </c>
      <c r="B1292" s="251">
        <v>45229</v>
      </c>
      <c r="C1292" s="252">
        <v>1800</v>
      </c>
      <c r="D1292" s="253" t="s">
        <v>411</v>
      </c>
      <c r="E1292" s="254" t="str">
        <f>IFERROR(VLOOKUP($D1292,'2. Provider Details'!$A:$H,2,FALSE),"Select Supplier")</f>
        <v>Select Supplier</v>
      </c>
      <c r="F1292" s="255" t="str">
        <f>IFERROR(VLOOKUP($D1292,'2. Provider Details'!$A:$H,6,FALSE),"Select Supplier")</f>
        <v>Select Supplier</v>
      </c>
      <c r="G1292" s="256" t="s">
        <v>322</v>
      </c>
      <c r="H1292" s="256"/>
      <c r="I1292" s="256"/>
      <c r="J1292" s="255" t="str">
        <f>IFERROR(VLOOKUP($D1292,'2. Provider Details'!$A:$H,7,FALSE),"Select Supplier")</f>
        <v>Select Supplier</v>
      </c>
      <c r="K1292" s="257">
        <v>1</v>
      </c>
      <c r="L1292" s="251">
        <v>45229</v>
      </c>
      <c r="M1292" s="251">
        <v>45236</v>
      </c>
      <c r="N1292" s="251">
        <v>45331</v>
      </c>
      <c r="O1292" s="256" t="s">
        <v>184</v>
      </c>
      <c r="P1292" s="205"/>
      <c r="Q1292" s="205"/>
      <c r="R1292" s="205"/>
      <c r="S1292" s="205"/>
      <c r="T1292" s="205"/>
      <c r="U1292" s="205"/>
      <c r="V1292" s="205"/>
      <c r="W1292" s="205"/>
      <c r="X1292" s="205"/>
      <c r="Y1292" s="205"/>
      <c r="Z1292" s="205"/>
      <c r="AA1292" s="205"/>
      <c r="AB1292" s="205"/>
      <c r="AC1292" s="205"/>
      <c r="AD1292" s="205"/>
      <c r="AE1292" s="205"/>
      <c r="AF1292" s="205"/>
      <c r="AG1292" s="205"/>
      <c r="AH1292" s="205"/>
      <c r="AI1292" s="205"/>
      <c r="AJ1292" s="205"/>
      <c r="AK1292" s="205"/>
      <c r="AL1292" s="205"/>
      <c r="AM1292" s="205"/>
      <c r="AN1292" s="205"/>
      <c r="AO1292" s="205"/>
      <c r="AP1292" s="205"/>
      <c r="AQ1292" s="205"/>
      <c r="AR1292" s="205"/>
      <c r="AS1292" s="205"/>
      <c r="AT1292" s="205"/>
      <c r="AU1292" s="205"/>
      <c r="AV1292" s="205"/>
      <c r="AW1292" s="205"/>
      <c r="AX1292" s="205"/>
      <c r="AY1292" s="205"/>
      <c r="AZ1292" s="205"/>
      <c r="BA1292" s="205"/>
      <c r="BB1292" s="205"/>
      <c r="BC1292" s="205"/>
      <c r="BD1292" s="205"/>
      <c r="BE1292" s="205"/>
      <c r="BF1292" s="205"/>
      <c r="BG1292" s="205"/>
      <c r="BH1292" s="205"/>
      <c r="BI1292" s="205"/>
      <c r="BJ1292" s="205"/>
      <c r="BK1292" s="205"/>
      <c r="BL1292" s="205"/>
      <c r="BM1292" s="205"/>
      <c r="BN1292" s="205"/>
      <c r="BO1292" s="205"/>
      <c r="BP1292" s="205"/>
      <c r="BQ1292" s="205"/>
      <c r="BR1292" s="205"/>
      <c r="BS1292" s="205"/>
      <c r="BT1292" s="205"/>
      <c r="BU1292" s="205"/>
      <c r="BV1292" s="205"/>
      <c r="BW1292" s="205"/>
      <c r="BX1292" s="205"/>
      <c r="BY1292" s="205"/>
      <c r="BZ1292" s="205"/>
      <c r="CA1292" s="205"/>
      <c r="CB1292" s="205"/>
      <c r="CC1292" s="205"/>
      <c r="CD1292" s="205"/>
    </row>
    <row r="1293" spans="1:82" s="245" customFormat="1" ht="90" x14ac:dyDescent="0.2">
      <c r="A1293" s="251">
        <v>45226</v>
      </c>
      <c r="B1293" s="251">
        <v>45229</v>
      </c>
      <c r="C1293" s="252">
        <v>2100</v>
      </c>
      <c r="D1293" s="253" t="s">
        <v>411</v>
      </c>
      <c r="E1293" s="254" t="str">
        <f>IFERROR(VLOOKUP($D1293,'2. Provider Details'!$A:$H,2,FALSE),"Select Supplier")</f>
        <v>Select Supplier</v>
      </c>
      <c r="F1293" s="255" t="str">
        <f>IFERROR(VLOOKUP($D1293,'2. Provider Details'!$A:$H,6,FALSE),"Select Supplier")</f>
        <v>Select Supplier</v>
      </c>
      <c r="G1293" s="256" t="s">
        <v>5</v>
      </c>
      <c r="H1293" s="256"/>
      <c r="I1293" s="256"/>
      <c r="J1293" s="255" t="str">
        <f>IFERROR(VLOOKUP($D1293,'2. Provider Details'!$A:$H,7,FALSE),"Select Supplier")</f>
        <v>Select Supplier</v>
      </c>
      <c r="K1293" s="257">
        <v>1</v>
      </c>
      <c r="L1293" s="251">
        <v>45229</v>
      </c>
      <c r="M1293" s="251">
        <v>45236</v>
      </c>
      <c r="N1293" s="251">
        <v>45282</v>
      </c>
      <c r="O1293" s="256" t="s">
        <v>12</v>
      </c>
      <c r="P1293" s="205"/>
      <c r="Q1293" s="205"/>
      <c r="R1293" s="205"/>
      <c r="S1293" s="205"/>
      <c r="T1293" s="205"/>
      <c r="U1293" s="205"/>
      <c r="V1293" s="205"/>
      <c r="W1293" s="205"/>
      <c r="X1293" s="205"/>
      <c r="Y1293" s="205"/>
      <c r="Z1293" s="205"/>
      <c r="AA1293" s="205"/>
      <c r="AB1293" s="205"/>
      <c r="AC1293" s="205"/>
      <c r="AD1293" s="205"/>
      <c r="AE1293" s="205"/>
      <c r="AF1293" s="205"/>
      <c r="AG1293" s="205"/>
      <c r="AH1293" s="205"/>
      <c r="AI1293" s="205"/>
      <c r="AJ1293" s="205"/>
      <c r="AK1293" s="205"/>
      <c r="AL1293" s="205"/>
      <c r="AM1293" s="205"/>
      <c r="AN1293" s="205"/>
      <c r="AO1293" s="205"/>
      <c r="AP1293" s="205"/>
      <c r="AQ1293" s="205"/>
      <c r="AR1293" s="205"/>
      <c r="AS1293" s="205"/>
      <c r="AT1293" s="205"/>
      <c r="AU1293" s="205"/>
      <c r="AV1293" s="205"/>
      <c r="AW1293" s="205"/>
      <c r="AX1293" s="205"/>
      <c r="AY1293" s="205"/>
      <c r="AZ1293" s="205"/>
      <c r="BA1293" s="205"/>
      <c r="BB1293" s="205"/>
      <c r="BC1293" s="205"/>
      <c r="BD1293" s="205"/>
      <c r="BE1293" s="205"/>
      <c r="BF1293" s="205"/>
      <c r="BG1293" s="205"/>
      <c r="BH1293" s="205"/>
      <c r="BI1293" s="205"/>
      <c r="BJ1293" s="205"/>
      <c r="BK1293" s="205"/>
      <c r="BL1293" s="205"/>
      <c r="BM1293" s="205"/>
      <c r="BN1293" s="205"/>
      <c r="BO1293" s="205"/>
      <c r="BP1293" s="205"/>
      <c r="BQ1293" s="205"/>
      <c r="BR1293" s="205"/>
      <c r="BS1293" s="205"/>
      <c r="BT1293" s="205"/>
      <c r="BU1293" s="205"/>
      <c r="BV1293" s="205"/>
      <c r="BW1293" s="205"/>
      <c r="BX1293" s="205"/>
      <c r="BY1293" s="205"/>
      <c r="BZ1293" s="205"/>
      <c r="CA1293" s="205"/>
      <c r="CB1293" s="205"/>
      <c r="CC1293" s="205"/>
      <c r="CD1293" s="205"/>
    </row>
    <row r="1294" spans="1:82" ht="15" hidden="1" customHeight="1" x14ac:dyDescent="0.2">
      <c r="A1294" s="184"/>
      <c r="B1294" s="184"/>
      <c r="C1294" s="188"/>
      <c r="D1294" s="185"/>
      <c r="E1294" s="189" t="str">
        <f>IFERROR(VLOOKUP($D1294,'2. Provider Details'!$A:$H,2,FALSE),"Select Supplier")</f>
        <v>Select Supplier</v>
      </c>
      <c r="F1294" s="190" t="str">
        <f>IFERROR(VLOOKUP($D1294,'2. Provider Details'!$A:$H,6,FALSE),"Select Supplier")</f>
        <v>Select Supplier</v>
      </c>
      <c r="G1294" s="183"/>
      <c r="H1294" s="183"/>
      <c r="I1294" s="183"/>
      <c r="J1294" s="190" t="str">
        <f>IFERROR(VLOOKUP($D1294,'2. Provider Details'!$A:$H,7,FALSE),"Select Supplier")</f>
        <v>Select Supplier</v>
      </c>
      <c r="K1294" s="186"/>
      <c r="L1294" s="184"/>
      <c r="M1294" s="184"/>
      <c r="N1294" s="184"/>
      <c r="O1294" s="183"/>
      <c r="P1294" s="11"/>
    </row>
    <row r="1295" spans="1:82" s="245" customFormat="1" ht="90" x14ac:dyDescent="0.2">
      <c r="A1295" s="251">
        <v>45252</v>
      </c>
      <c r="B1295" s="251">
        <v>45252</v>
      </c>
      <c r="C1295" s="258">
        <v>1800</v>
      </c>
      <c r="D1295" s="253" t="s">
        <v>411</v>
      </c>
      <c r="E1295" s="254" t="str">
        <f>IFERROR(VLOOKUP($D1295,'2. Provider Details'!$A:$H,2,FALSE),"Select Supplier")</f>
        <v>Select Supplier</v>
      </c>
      <c r="F1295" s="255" t="str">
        <f>IFERROR(VLOOKUP($D1295,'2. Provider Details'!$A:$H,6,FALSE),"Select Supplier")</f>
        <v>Select Supplier</v>
      </c>
      <c r="G1295" s="256" t="s">
        <v>5</v>
      </c>
      <c r="H1295" s="256"/>
      <c r="I1295" s="256"/>
      <c r="J1295" s="255" t="str">
        <f>IFERROR(VLOOKUP($D1295,'2. Provider Details'!$A:$H,7,FALSE),"Select Supplier")</f>
        <v>Select Supplier</v>
      </c>
      <c r="K1295" s="257">
        <v>1</v>
      </c>
      <c r="L1295" s="251">
        <v>45253</v>
      </c>
      <c r="M1295" s="251">
        <v>45257</v>
      </c>
      <c r="N1295" s="251">
        <v>45373</v>
      </c>
      <c r="O1295" s="256" t="s">
        <v>184</v>
      </c>
      <c r="P1295" s="205"/>
      <c r="Q1295" s="205"/>
      <c r="R1295" s="205"/>
      <c r="S1295" s="205"/>
      <c r="T1295" s="205"/>
      <c r="U1295" s="205"/>
      <c r="V1295" s="205"/>
      <c r="W1295" s="205"/>
      <c r="X1295" s="205"/>
      <c r="Y1295" s="205"/>
      <c r="Z1295" s="205"/>
      <c r="AA1295" s="205"/>
      <c r="AB1295" s="205"/>
      <c r="AC1295" s="205"/>
      <c r="AD1295" s="205"/>
      <c r="AE1295" s="205"/>
      <c r="AF1295" s="205"/>
      <c r="AG1295" s="205"/>
      <c r="AH1295" s="205"/>
      <c r="AI1295" s="205"/>
      <c r="AJ1295" s="205"/>
      <c r="AK1295" s="205"/>
      <c r="AL1295" s="205"/>
      <c r="AM1295" s="205"/>
      <c r="AN1295" s="205"/>
      <c r="AO1295" s="205"/>
      <c r="AP1295" s="205"/>
      <c r="AQ1295" s="205"/>
      <c r="AR1295" s="205"/>
      <c r="AS1295" s="205"/>
      <c r="AT1295" s="205"/>
      <c r="AU1295" s="205"/>
      <c r="AV1295" s="205"/>
      <c r="AW1295" s="205"/>
      <c r="AX1295" s="205"/>
      <c r="AY1295" s="205"/>
      <c r="AZ1295" s="205"/>
      <c r="BA1295" s="205"/>
      <c r="BB1295" s="205"/>
      <c r="BC1295" s="205"/>
      <c r="BD1295" s="205"/>
      <c r="BE1295" s="205"/>
      <c r="BF1295" s="205"/>
      <c r="BG1295" s="205"/>
      <c r="BH1295" s="205"/>
      <c r="BI1295" s="205"/>
      <c r="BJ1295" s="205"/>
      <c r="BK1295" s="205"/>
      <c r="BL1295" s="205"/>
      <c r="BM1295" s="205"/>
      <c r="BN1295" s="205"/>
      <c r="BO1295" s="205"/>
      <c r="BP1295" s="205"/>
      <c r="BQ1295" s="205"/>
      <c r="BR1295" s="205"/>
      <c r="BS1295" s="205"/>
      <c r="BT1295" s="205"/>
      <c r="BU1295" s="205"/>
      <c r="BV1295" s="205"/>
      <c r="BW1295" s="205"/>
      <c r="BX1295" s="205"/>
      <c r="BY1295" s="205"/>
      <c r="BZ1295" s="205"/>
      <c r="CA1295" s="205"/>
      <c r="CB1295" s="205"/>
      <c r="CC1295" s="205"/>
      <c r="CD1295" s="205"/>
    </row>
    <row r="1296" spans="1:82" s="245" customFormat="1" ht="90" x14ac:dyDescent="0.2">
      <c r="A1296" s="251">
        <v>45196</v>
      </c>
      <c r="B1296" s="251">
        <v>45196</v>
      </c>
      <c r="C1296" s="252">
        <v>5500</v>
      </c>
      <c r="D1296" s="253" t="s">
        <v>369</v>
      </c>
      <c r="E1296" s="254" t="str">
        <f>IFERROR(VLOOKUP($D1296,'2. Provider Details'!$A:$H,2,FALSE),"Select Supplier")</f>
        <v>204c High Street 
Ongar
Essex
C5 9JJ</v>
      </c>
      <c r="F1296" s="255">
        <f>IFERROR(VLOOKUP($D1296,'2. Provider Details'!$A:$H,6,FALSE),"Select Supplier")</f>
        <v>0</v>
      </c>
      <c r="G1296" s="256" t="s">
        <v>5</v>
      </c>
      <c r="H1296" s="256"/>
      <c r="I1296" s="256"/>
      <c r="J1296" s="255">
        <f>IFERROR(VLOOKUP($D1296,'2. Provider Details'!$A:$H,7,FALSE),"Select Supplier")</f>
        <v>0</v>
      </c>
      <c r="K1296" s="257">
        <v>5</v>
      </c>
      <c r="L1296" s="251">
        <v>45196</v>
      </c>
      <c r="M1296" s="251">
        <v>45201</v>
      </c>
      <c r="N1296" s="251">
        <v>45282</v>
      </c>
      <c r="O1296" s="256" t="s">
        <v>12</v>
      </c>
      <c r="P1296" s="205"/>
      <c r="Q1296" s="205"/>
      <c r="R1296" s="205"/>
      <c r="S1296" s="205"/>
      <c r="T1296" s="205"/>
      <c r="U1296" s="205"/>
      <c r="V1296" s="205"/>
      <c r="W1296" s="205"/>
      <c r="X1296" s="205"/>
      <c r="Y1296" s="205"/>
      <c r="Z1296" s="205"/>
      <c r="AA1296" s="205"/>
      <c r="AB1296" s="205"/>
      <c r="AC1296" s="205"/>
      <c r="AD1296" s="205"/>
      <c r="AE1296" s="205"/>
      <c r="AF1296" s="205"/>
      <c r="AG1296" s="205"/>
      <c r="AH1296" s="205"/>
      <c r="AI1296" s="205"/>
      <c r="AJ1296" s="205"/>
      <c r="AK1296" s="205"/>
      <c r="AL1296" s="205"/>
      <c r="AM1296" s="205"/>
      <c r="AN1296" s="205"/>
      <c r="AO1296" s="205"/>
      <c r="AP1296" s="205"/>
      <c r="AQ1296" s="205"/>
      <c r="AR1296" s="205"/>
      <c r="AS1296" s="205"/>
      <c r="AT1296" s="205"/>
      <c r="AU1296" s="205"/>
      <c r="AV1296" s="205"/>
      <c r="AW1296" s="205"/>
      <c r="AX1296" s="205"/>
      <c r="AY1296" s="205"/>
      <c r="AZ1296" s="205"/>
      <c r="BA1296" s="205"/>
      <c r="BB1296" s="205"/>
      <c r="BC1296" s="205"/>
      <c r="BD1296" s="205"/>
      <c r="BE1296" s="205"/>
      <c r="BF1296" s="205"/>
      <c r="BG1296" s="205"/>
      <c r="BH1296" s="205"/>
      <c r="BI1296" s="205"/>
      <c r="BJ1296" s="205"/>
      <c r="BK1296" s="205"/>
      <c r="BL1296" s="205"/>
      <c r="BM1296" s="205"/>
      <c r="BN1296" s="205"/>
      <c r="BO1296" s="205"/>
      <c r="BP1296" s="205"/>
      <c r="BQ1296" s="205"/>
      <c r="BR1296" s="205"/>
      <c r="BS1296" s="205"/>
      <c r="BT1296" s="205"/>
      <c r="BU1296" s="205"/>
      <c r="BV1296" s="205"/>
      <c r="BW1296" s="205"/>
      <c r="BX1296" s="205"/>
      <c r="BY1296" s="205"/>
      <c r="BZ1296" s="205"/>
      <c r="CA1296" s="205"/>
      <c r="CB1296" s="205"/>
      <c r="CC1296" s="205"/>
      <c r="CD1296" s="205"/>
    </row>
    <row r="1297" spans="1:82" s="245" customFormat="1" ht="45" x14ac:dyDescent="0.2">
      <c r="A1297" s="251">
        <v>45184</v>
      </c>
      <c r="B1297" s="251">
        <v>45187</v>
      </c>
      <c r="C1297" s="252">
        <v>2340</v>
      </c>
      <c r="D1297" s="253" t="s">
        <v>369</v>
      </c>
      <c r="E1297" s="254" t="str">
        <f>IFERROR(VLOOKUP($D1297,'2. Provider Details'!$A:$H,2,FALSE),"Select Supplier")</f>
        <v>204c High Street 
Ongar
Essex
C5 9JJ</v>
      </c>
      <c r="F1297" s="255">
        <f>IFERROR(VLOOKUP($D1297,'2. Provider Details'!$A:$H,6,FALSE),"Select Supplier")</f>
        <v>0</v>
      </c>
      <c r="G1297" s="256" t="s">
        <v>44</v>
      </c>
      <c r="H1297" s="256"/>
      <c r="I1297" s="256"/>
      <c r="J1297" s="255">
        <f>IFERROR(VLOOKUP($D1297,'2. Provider Details'!$A:$H,7,FALSE),"Select Supplier")</f>
        <v>0</v>
      </c>
      <c r="K1297" s="257" t="s">
        <v>162</v>
      </c>
      <c r="L1297" s="251">
        <v>45187</v>
      </c>
      <c r="M1297" s="251">
        <v>45187</v>
      </c>
      <c r="N1297" s="251">
        <v>45226</v>
      </c>
      <c r="O1297" s="256" t="s">
        <v>12</v>
      </c>
      <c r="P1297" s="205"/>
      <c r="Q1297" s="205"/>
      <c r="R1297" s="205"/>
      <c r="S1297" s="205"/>
      <c r="T1297" s="205"/>
      <c r="U1297" s="205"/>
      <c r="V1297" s="205"/>
      <c r="W1297" s="205"/>
      <c r="X1297" s="205"/>
      <c r="Y1297" s="205"/>
      <c r="Z1297" s="205"/>
      <c r="AA1297" s="205"/>
      <c r="AB1297" s="205"/>
      <c r="AC1297" s="205"/>
      <c r="AD1297" s="205"/>
      <c r="AE1297" s="205"/>
      <c r="AF1297" s="205"/>
      <c r="AG1297" s="205"/>
      <c r="AH1297" s="205"/>
      <c r="AI1297" s="205"/>
      <c r="AJ1297" s="205"/>
      <c r="AK1297" s="205"/>
      <c r="AL1297" s="205"/>
      <c r="AM1297" s="205"/>
      <c r="AN1297" s="205"/>
      <c r="AO1297" s="205"/>
      <c r="AP1297" s="205"/>
      <c r="AQ1297" s="205"/>
      <c r="AR1297" s="205"/>
      <c r="AS1297" s="205"/>
      <c r="AT1297" s="205"/>
      <c r="AU1297" s="205"/>
      <c r="AV1297" s="205"/>
      <c r="AW1297" s="205"/>
      <c r="AX1297" s="205"/>
      <c r="AY1297" s="205"/>
      <c r="AZ1297" s="205"/>
      <c r="BA1297" s="205"/>
      <c r="BB1297" s="205"/>
      <c r="BC1297" s="205"/>
      <c r="BD1297" s="205"/>
      <c r="BE1297" s="205"/>
      <c r="BF1297" s="205"/>
      <c r="BG1297" s="205"/>
      <c r="BH1297" s="205"/>
      <c r="BI1297" s="205"/>
      <c r="BJ1297" s="205"/>
      <c r="BK1297" s="205"/>
      <c r="BL1297" s="205"/>
      <c r="BM1297" s="205"/>
      <c r="BN1297" s="205"/>
      <c r="BO1297" s="205"/>
      <c r="BP1297" s="205"/>
      <c r="BQ1297" s="205"/>
      <c r="BR1297" s="205"/>
      <c r="BS1297" s="205"/>
      <c r="BT1297" s="205"/>
      <c r="BU1297" s="205"/>
      <c r="BV1297" s="205"/>
      <c r="BW1297" s="205"/>
      <c r="BX1297" s="205"/>
      <c r="BY1297" s="205"/>
      <c r="BZ1297" s="205"/>
      <c r="CA1297" s="205"/>
      <c r="CB1297" s="205"/>
      <c r="CC1297" s="205"/>
      <c r="CD1297" s="205"/>
    </row>
    <row r="1298" spans="1:82" ht="60" x14ac:dyDescent="0.2">
      <c r="A1298" s="251">
        <v>45190</v>
      </c>
      <c r="B1298" s="251">
        <v>45191</v>
      </c>
      <c r="C1298" s="252">
        <v>2220</v>
      </c>
      <c r="D1298" s="253" t="s">
        <v>369</v>
      </c>
      <c r="E1298" s="254" t="str">
        <f>IFERROR(VLOOKUP($D1298,'2. Provider Details'!$A:$H,2,FALSE),"Select Supplier")</f>
        <v>204c High Street 
Ongar
Essex
C5 9JJ</v>
      </c>
      <c r="F1298" s="255">
        <f>IFERROR(VLOOKUP($D1298,'2. Provider Details'!$A:$H,6,FALSE),"Select Supplier")</f>
        <v>0</v>
      </c>
      <c r="G1298" s="256" t="s">
        <v>44</v>
      </c>
      <c r="H1298" s="256"/>
      <c r="I1298" s="256"/>
      <c r="J1298" s="255">
        <f>IFERROR(VLOOKUP($D1298,'2. Provider Details'!$A:$H,7,FALSE),"Select Supplier")</f>
        <v>0</v>
      </c>
      <c r="K1298" s="257" t="s">
        <v>162</v>
      </c>
      <c r="L1298" s="251">
        <v>45191</v>
      </c>
      <c r="M1298" s="251">
        <v>45194</v>
      </c>
      <c r="N1298" s="251">
        <v>45282</v>
      </c>
      <c r="O1298" s="256" t="s">
        <v>12</v>
      </c>
      <c r="Q1298" s="205"/>
      <c r="R1298" s="205"/>
      <c r="S1298" s="205"/>
      <c r="T1298" s="205"/>
      <c r="U1298" s="205"/>
      <c r="V1298" s="205"/>
      <c r="W1298" s="205"/>
      <c r="X1298" s="205"/>
      <c r="Y1298" s="205"/>
      <c r="Z1298" s="205"/>
      <c r="AA1298" s="205"/>
      <c r="AB1298" s="205"/>
      <c r="AC1298" s="205"/>
      <c r="AD1298" s="205"/>
      <c r="AE1298" s="205"/>
      <c r="AF1298" s="205"/>
      <c r="AG1298" s="205"/>
      <c r="AH1298" s="205"/>
      <c r="AI1298" s="205"/>
      <c r="AJ1298" s="205"/>
      <c r="AK1298" s="205"/>
      <c r="AL1298" s="205"/>
      <c r="AM1298" s="205"/>
      <c r="AN1298" s="205"/>
      <c r="AO1298" s="205"/>
      <c r="AP1298" s="205"/>
      <c r="AQ1298" s="205"/>
      <c r="AR1298" s="205"/>
      <c r="AS1298" s="205"/>
      <c r="AT1298" s="205"/>
      <c r="AU1298" s="205"/>
      <c r="AV1298" s="205"/>
      <c r="AW1298" s="205"/>
      <c r="AX1298" s="205"/>
      <c r="AY1298" s="205"/>
      <c r="AZ1298" s="205"/>
      <c r="BA1298" s="205"/>
      <c r="BB1298" s="205"/>
      <c r="BC1298" s="205"/>
      <c r="BD1298" s="205"/>
      <c r="BE1298" s="205"/>
      <c r="BF1298" s="205"/>
      <c r="BG1298" s="205"/>
      <c r="BH1298" s="205"/>
      <c r="BI1298" s="205"/>
      <c r="BJ1298" s="205"/>
      <c r="BK1298" s="205"/>
      <c r="BL1298" s="205"/>
      <c r="BM1298" s="205"/>
      <c r="BN1298" s="205"/>
      <c r="BO1298" s="205"/>
      <c r="BP1298" s="205"/>
      <c r="BQ1298" s="205"/>
      <c r="BR1298" s="205"/>
      <c r="BS1298" s="205"/>
      <c r="BT1298" s="205"/>
      <c r="BU1298" s="205"/>
      <c r="BV1298" s="205"/>
      <c r="BW1298" s="205"/>
      <c r="BX1298" s="205"/>
      <c r="BY1298" s="205"/>
      <c r="BZ1298" s="205"/>
      <c r="CA1298" s="205"/>
      <c r="CB1298" s="205"/>
      <c r="CC1298" s="205"/>
      <c r="CD1298" s="205"/>
    </row>
    <row r="1299" spans="1:82" s="245" customFormat="1" ht="60" x14ac:dyDescent="0.2">
      <c r="A1299" s="251">
        <v>45205</v>
      </c>
      <c r="B1299" s="251"/>
      <c r="C1299" s="252">
        <v>6270</v>
      </c>
      <c r="D1299" s="253" t="s">
        <v>369</v>
      </c>
      <c r="E1299" s="254" t="str">
        <f>IFERROR(VLOOKUP($D1299,'2. Provider Details'!$A:$H,2,FALSE),"Select Supplier")</f>
        <v>204c High Street 
Ongar
Essex
C5 9JJ</v>
      </c>
      <c r="F1299" s="255">
        <f>IFERROR(VLOOKUP($D1299,'2. Provider Details'!$A:$H,6,FALSE),"Select Supplier")</f>
        <v>0</v>
      </c>
      <c r="G1299" s="256" t="s">
        <v>44</v>
      </c>
      <c r="H1299" s="256"/>
      <c r="I1299" s="256"/>
      <c r="J1299" s="255">
        <f>IFERROR(VLOOKUP($D1299,'2. Provider Details'!$A:$H,7,FALSE),"Select Supplier")</f>
        <v>0</v>
      </c>
      <c r="K1299" s="257" t="s">
        <v>162</v>
      </c>
      <c r="L1299" s="251">
        <v>45205</v>
      </c>
      <c r="M1299" s="251">
        <v>45201</v>
      </c>
      <c r="N1299" s="251">
        <v>45282</v>
      </c>
      <c r="O1299" s="256" t="s">
        <v>12</v>
      </c>
      <c r="P1299" s="205"/>
      <c r="Q1299" s="205"/>
      <c r="R1299" s="205"/>
      <c r="S1299" s="205"/>
      <c r="T1299" s="205"/>
      <c r="U1299" s="205"/>
      <c r="V1299" s="205"/>
      <c r="W1299" s="205"/>
      <c r="X1299" s="205"/>
      <c r="Y1299" s="205"/>
      <c r="Z1299" s="205"/>
      <c r="AA1299" s="205"/>
      <c r="AB1299" s="205"/>
      <c r="AC1299" s="205"/>
      <c r="AD1299" s="205"/>
      <c r="AE1299" s="205"/>
      <c r="AF1299" s="205"/>
      <c r="AG1299" s="205"/>
      <c r="AH1299" s="205"/>
      <c r="AI1299" s="205"/>
      <c r="AJ1299" s="205"/>
      <c r="AK1299" s="205"/>
      <c r="AL1299" s="205"/>
      <c r="AM1299" s="205"/>
      <c r="AN1299" s="205"/>
      <c r="AO1299" s="205"/>
      <c r="AP1299" s="205"/>
      <c r="AQ1299" s="205"/>
      <c r="AR1299" s="205"/>
      <c r="AS1299" s="205"/>
      <c r="AT1299" s="205"/>
      <c r="AU1299" s="205"/>
      <c r="AV1299" s="205"/>
      <c r="AW1299" s="205"/>
      <c r="AX1299" s="205"/>
      <c r="AY1299" s="205"/>
      <c r="AZ1299" s="205"/>
      <c r="BA1299" s="205"/>
      <c r="BB1299" s="205"/>
      <c r="BC1299" s="205"/>
      <c r="BD1299" s="205"/>
      <c r="BE1299" s="205"/>
      <c r="BF1299" s="205"/>
      <c r="BG1299" s="205"/>
      <c r="BH1299" s="205"/>
      <c r="BI1299" s="205"/>
      <c r="BJ1299" s="205"/>
      <c r="BK1299" s="205"/>
      <c r="BL1299" s="205"/>
      <c r="BM1299" s="205"/>
      <c r="BN1299" s="205"/>
      <c r="BO1299" s="205"/>
      <c r="BP1299" s="205"/>
      <c r="BQ1299" s="205"/>
      <c r="BR1299" s="205"/>
      <c r="BS1299" s="205"/>
      <c r="BT1299" s="205"/>
      <c r="BU1299" s="205"/>
      <c r="BV1299" s="205"/>
      <c r="BW1299" s="205"/>
      <c r="BX1299" s="205"/>
      <c r="BY1299" s="205"/>
      <c r="BZ1299" s="205"/>
      <c r="CA1299" s="205"/>
      <c r="CB1299" s="205"/>
      <c r="CC1299" s="205"/>
      <c r="CD1299" s="205"/>
    </row>
    <row r="1300" spans="1:82" ht="15" hidden="1" customHeight="1" x14ac:dyDescent="0.2">
      <c r="A1300" s="184"/>
      <c r="B1300" s="184"/>
      <c r="C1300" s="188"/>
      <c r="D1300" s="185"/>
      <c r="E1300" s="189" t="str">
        <f>IFERROR(VLOOKUP($D1300,'2. Provider Details'!$A:$H,2,FALSE),"Select Supplier")</f>
        <v>Select Supplier</v>
      </c>
      <c r="F1300" s="190" t="str">
        <f>IFERROR(VLOOKUP($D1300,'2. Provider Details'!$A:$H,6,FALSE),"Select Supplier")</f>
        <v>Select Supplier</v>
      </c>
      <c r="G1300" s="183"/>
      <c r="H1300" s="183"/>
      <c r="I1300" s="183"/>
      <c r="J1300" s="190" t="str">
        <f>IFERROR(VLOOKUP($D1300,'2. Provider Details'!$A:$H,7,FALSE),"Select Supplier")</f>
        <v>Select Supplier</v>
      </c>
      <c r="K1300" s="186"/>
      <c r="L1300" s="184"/>
      <c r="M1300" s="184"/>
      <c r="N1300" s="184"/>
      <c r="O1300" s="183"/>
      <c r="P1300" s="11"/>
    </row>
    <row r="1301" spans="1:82" ht="90" x14ac:dyDescent="0.2">
      <c r="A1301" s="251">
        <v>45212</v>
      </c>
      <c r="B1301" s="251">
        <v>45212</v>
      </c>
      <c r="C1301" s="252">
        <v>9100</v>
      </c>
      <c r="D1301" s="253" t="s">
        <v>369</v>
      </c>
      <c r="E1301" s="254" t="str">
        <f>IFERROR(VLOOKUP($D1301,'2. Provider Details'!$A:$H,2,FALSE),"Select Supplier")</f>
        <v>204c High Street 
Ongar
Essex
C5 9JJ</v>
      </c>
      <c r="F1301" s="255">
        <f>IFERROR(VLOOKUP($D1301,'2. Provider Details'!$A:$H,6,FALSE),"Select Supplier")</f>
        <v>0</v>
      </c>
      <c r="G1301" s="256" t="s">
        <v>162</v>
      </c>
      <c r="H1301" s="256"/>
      <c r="I1301" s="256"/>
      <c r="J1301" s="255">
        <f>IFERROR(VLOOKUP($D1301,'2. Provider Details'!$A:$H,7,FALSE),"Select Supplier")</f>
        <v>0</v>
      </c>
      <c r="K1301" s="257" t="s">
        <v>162</v>
      </c>
      <c r="L1301" s="251">
        <v>45215</v>
      </c>
      <c r="M1301" s="251">
        <v>45215</v>
      </c>
      <c r="N1301" s="251">
        <v>44966</v>
      </c>
      <c r="O1301" s="256" t="s">
        <v>184</v>
      </c>
      <c r="Q1301" s="205"/>
      <c r="R1301" s="205"/>
      <c r="S1301" s="205"/>
      <c r="T1301" s="205"/>
      <c r="U1301" s="205"/>
      <c r="V1301" s="205"/>
      <c r="W1301" s="205"/>
      <c r="X1301" s="205"/>
      <c r="Y1301" s="205"/>
      <c r="Z1301" s="205"/>
      <c r="AA1301" s="205"/>
      <c r="AB1301" s="205"/>
      <c r="AC1301" s="205"/>
      <c r="AD1301" s="205"/>
      <c r="AE1301" s="205"/>
      <c r="AF1301" s="205"/>
      <c r="AG1301" s="205"/>
      <c r="AH1301" s="205"/>
      <c r="AI1301" s="205"/>
      <c r="AJ1301" s="205"/>
      <c r="AK1301" s="205"/>
      <c r="AL1301" s="205"/>
      <c r="AM1301" s="205"/>
      <c r="AN1301" s="205"/>
      <c r="AO1301" s="205"/>
      <c r="AP1301" s="205"/>
      <c r="AQ1301" s="205"/>
      <c r="AR1301" s="205"/>
      <c r="AS1301" s="205"/>
      <c r="AT1301" s="205"/>
      <c r="AU1301" s="205"/>
      <c r="AV1301" s="205"/>
      <c r="AW1301" s="205"/>
      <c r="AX1301" s="205"/>
      <c r="AY1301" s="205"/>
      <c r="AZ1301" s="205"/>
      <c r="BA1301" s="205"/>
      <c r="BB1301" s="205"/>
      <c r="BC1301" s="205"/>
      <c r="BD1301" s="205"/>
      <c r="BE1301" s="205"/>
      <c r="BF1301" s="205"/>
      <c r="BG1301" s="205"/>
      <c r="BH1301" s="205"/>
      <c r="BI1301" s="205"/>
      <c r="BJ1301" s="205"/>
      <c r="BK1301" s="205"/>
      <c r="BL1301" s="205"/>
      <c r="BM1301" s="205"/>
      <c r="BN1301" s="205"/>
      <c r="BO1301" s="205"/>
      <c r="BP1301" s="205"/>
      <c r="BQ1301" s="205"/>
      <c r="BR1301" s="205"/>
      <c r="BS1301" s="205"/>
      <c r="BT1301" s="205"/>
      <c r="BU1301" s="205"/>
      <c r="BV1301" s="205"/>
      <c r="BW1301" s="205"/>
      <c r="BX1301" s="205"/>
      <c r="BY1301" s="205"/>
      <c r="BZ1301" s="205"/>
      <c r="CA1301" s="205"/>
      <c r="CB1301" s="205"/>
      <c r="CC1301" s="205"/>
      <c r="CD1301" s="205"/>
    </row>
    <row r="1302" spans="1:82" ht="60" x14ac:dyDescent="0.2">
      <c r="A1302" s="251">
        <v>45229</v>
      </c>
      <c r="B1302" s="251">
        <v>45230</v>
      </c>
      <c r="C1302" s="252">
        <v>4550</v>
      </c>
      <c r="D1302" s="253" t="s">
        <v>369</v>
      </c>
      <c r="E1302" s="254" t="str">
        <f>IFERROR(VLOOKUP($D1302,'2. Provider Details'!$A:$H,2,FALSE),"Select Supplier")</f>
        <v>204c High Street 
Ongar
Essex
C5 9JJ</v>
      </c>
      <c r="F1302" s="255">
        <f>IFERROR(VLOOKUP($D1302,'2. Provider Details'!$A:$H,6,FALSE),"Select Supplier")</f>
        <v>0</v>
      </c>
      <c r="G1302" s="256" t="s">
        <v>44</v>
      </c>
      <c r="H1302" s="256"/>
      <c r="I1302" s="256"/>
      <c r="J1302" s="255">
        <f>IFERROR(VLOOKUP($D1302,'2. Provider Details'!$A:$H,7,FALSE),"Select Supplier")</f>
        <v>0</v>
      </c>
      <c r="K1302" s="257" t="s">
        <v>162</v>
      </c>
      <c r="L1302" s="251">
        <v>45231</v>
      </c>
      <c r="M1302" s="251">
        <v>45236</v>
      </c>
      <c r="N1302" s="251">
        <v>45282</v>
      </c>
      <c r="O1302" s="256" t="s">
        <v>12</v>
      </c>
      <c r="Q1302" s="205"/>
      <c r="R1302" s="205"/>
      <c r="S1302" s="205"/>
      <c r="T1302" s="205"/>
      <c r="U1302" s="205"/>
      <c r="V1302" s="205"/>
      <c r="W1302" s="205"/>
      <c r="X1302" s="205"/>
      <c r="Y1302" s="205"/>
      <c r="Z1302" s="205"/>
      <c r="AA1302" s="205"/>
      <c r="AB1302" s="205"/>
      <c r="AC1302" s="205"/>
      <c r="AD1302" s="205"/>
      <c r="AE1302" s="205"/>
      <c r="AF1302" s="205"/>
      <c r="AG1302" s="205"/>
      <c r="AH1302" s="205"/>
      <c r="AI1302" s="205"/>
      <c r="AJ1302" s="205"/>
      <c r="AK1302" s="205"/>
      <c r="AL1302" s="205"/>
      <c r="AM1302" s="205"/>
      <c r="AN1302" s="205"/>
      <c r="AO1302" s="205"/>
      <c r="AP1302" s="205"/>
      <c r="AQ1302" s="205"/>
      <c r="AR1302" s="205"/>
      <c r="AS1302" s="205"/>
      <c r="AT1302" s="205"/>
      <c r="AU1302" s="205"/>
      <c r="AV1302" s="205"/>
      <c r="AW1302" s="205"/>
      <c r="AX1302" s="205"/>
      <c r="AY1302" s="205"/>
      <c r="AZ1302" s="205"/>
      <c r="BA1302" s="205"/>
      <c r="BB1302" s="205"/>
      <c r="BC1302" s="205"/>
      <c r="BD1302" s="205"/>
      <c r="BE1302" s="205"/>
      <c r="BF1302" s="205"/>
      <c r="BG1302" s="205"/>
      <c r="BH1302" s="205"/>
      <c r="BI1302" s="205"/>
      <c r="BJ1302" s="205"/>
      <c r="BK1302" s="205"/>
      <c r="BL1302" s="205"/>
      <c r="BM1302" s="205"/>
      <c r="BN1302" s="205"/>
      <c r="BO1302" s="205"/>
      <c r="BP1302" s="205"/>
      <c r="BQ1302" s="205"/>
      <c r="BR1302" s="205"/>
      <c r="BS1302" s="205"/>
      <c r="BT1302" s="205"/>
      <c r="BU1302" s="205"/>
      <c r="BV1302" s="205"/>
      <c r="BW1302" s="205"/>
      <c r="BX1302" s="205"/>
      <c r="BY1302" s="205"/>
      <c r="BZ1302" s="205"/>
      <c r="CA1302" s="205"/>
      <c r="CB1302" s="205"/>
      <c r="CC1302" s="205"/>
      <c r="CD1302" s="205"/>
    </row>
    <row r="1303" spans="1:82" s="245" customFormat="1" ht="45" x14ac:dyDescent="0.2">
      <c r="A1303" s="251">
        <v>45239</v>
      </c>
      <c r="B1303" s="251">
        <v>45240</v>
      </c>
      <c r="C1303" s="252">
        <v>11600</v>
      </c>
      <c r="D1303" s="253" t="s">
        <v>369</v>
      </c>
      <c r="E1303" s="254" t="str">
        <f>IFERROR(VLOOKUP($D1303,'2. Provider Details'!$A:$H,2,FALSE),"Select Supplier")</f>
        <v>204c High Street 
Ongar
Essex
C5 9JJ</v>
      </c>
      <c r="F1303" s="255">
        <f>IFERROR(VLOOKUP($D1303,'2. Provider Details'!$A:$H,6,FALSE),"Select Supplier")</f>
        <v>0</v>
      </c>
      <c r="G1303" s="256" t="s">
        <v>44</v>
      </c>
      <c r="H1303" s="256"/>
      <c r="I1303" s="256"/>
      <c r="J1303" s="255">
        <f>IFERROR(VLOOKUP($D1303,'2. Provider Details'!$A:$H,7,FALSE),"Select Supplier")</f>
        <v>0</v>
      </c>
      <c r="K1303" s="257" t="s">
        <v>162</v>
      </c>
      <c r="L1303" s="251">
        <v>45243</v>
      </c>
      <c r="M1303" s="251">
        <v>45243</v>
      </c>
      <c r="N1303" s="251">
        <v>45373</v>
      </c>
      <c r="O1303" s="256" t="s">
        <v>12</v>
      </c>
      <c r="P1303" s="205"/>
      <c r="Q1303" s="205"/>
      <c r="R1303" s="205"/>
      <c r="S1303" s="205"/>
      <c r="T1303" s="205"/>
      <c r="U1303" s="205"/>
      <c r="V1303" s="205"/>
      <c r="W1303" s="205"/>
      <c r="X1303" s="205"/>
      <c r="Y1303" s="205"/>
      <c r="Z1303" s="205"/>
      <c r="AA1303" s="205"/>
      <c r="AB1303" s="205"/>
      <c r="AC1303" s="205"/>
      <c r="AD1303" s="205"/>
      <c r="AE1303" s="205"/>
      <c r="AF1303" s="205"/>
      <c r="AG1303" s="205"/>
      <c r="AH1303" s="205"/>
      <c r="AI1303" s="205"/>
      <c r="AJ1303" s="205"/>
      <c r="AK1303" s="205"/>
      <c r="AL1303" s="205"/>
      <c r="AM1303" s="205"/>
      <c r="AN1303" s="205"/>
      <c r="AO1303" s="205"/>
      <c r="AP1303" s="205"/>
      <c r="AQ1303" s="205"/>
      <c r="AR1303" s="205"/>
      <c r="AS1303" s="205"/>
      <c r="AT1303" s="205"/>
      <c r="AU1303" s="205"/>
      <c r="AV1303" s="205"/>
      <c r="AW1303" s="205"/>
      <c r="AX1303" s="205"/>
      <c r="AY1303" s="205"/>
      <c r="AZ1303" s="205"/>
      <c r="BA1303" s="205"/>
      <c r="BB1303" s="205"/>
      <c r="BC1303" s="205"/>
      <c r="BD1303" s="205"/>
      <c r="BE1303" s="205"/>
      <c r="BF1303" s="205"/>
      <c r="BG1303" s="205"/>
      <c r="BH1303" s="205"/>
      <c r="BI1303" s="205"/>
      <c r="BJ1303" s="205"/>
      <c r="BK1303" s="205"/>
      <c r="BL1303" s="205"/>
      <c r="BM1303" s="205"/>
      <c r="BN1303" s="205"/>
      <c r="BO1303" s="205"/>
      <c r="BP1303" s="205"/>
      <c r="BQ1303" s="205"/>
      <c r="BR1303" s="205"/>
      <c r="BS1303" s="205"/>
      <c r="BT1303" s="205"/>
      <c r="BU1303" s="205"/>
      <c r="BV1303" s="205"/>
      <c r="BW1303" s="205"/>
      <c r="BX1303" s="205"/>
      <c r="BY1303" s="205"/>
      <c r="BZ1303" s="205"/>
      <c r="CA1303" s="205"/>
      <c r="CB1303" s="205"/>
      <c r="CC1303" s="205"/>
      <c r="CD1303" s="205"/>
    </row>
    <row r="1304" spans="1:82" ht="15" hidden="1" customHeight="1" x14ac:dyDescent="0.2">
      <c r="A1304" s="184"/>
      <c r="B1304" s="184"/>
      <c r="C1304" s="188"/>
      <c r="D1304" s="185"/>
      <c r="E1304" s="189" t="str">
        <f>IFERROR(VLOOKUP($D1304,'2. Provider Details'!$A:$H,2,FALSE),"Select Supplier")</f>
        <v>Select Supplier</v>
      </c>
      <c r="F1304" s="190" t="str">
        <f>IFERROR(VLOOKUP($D1304,'2. Provider Details'!$A:$H,6,FALSE),"Select Supplier")</f>
        <v>Select Supplier</v>
      </c>
      <c r="G1304" s="183"/>
      <c r="H1304" s="183"/>
      <c r="I1304" s="183"/>
      <c r="J1304" s="190" t="str">
        <f>IFERROR(VLOOKUP($D1304,'2. Provider Details'!$A:$H,7,FALSE),"Select Supplier")</f>
        <v>Select Supplier</v>
      </c>
      <c r="K1304" s="186"/>
      <c r="L1304" s="184"/>
      <c r="M1304" s="184"/>
      <c r="N1304" s="184"/>
      <c r="O1304" s="183"/>
      <c r="P1304" s="11"/>
    </row>
    <row r="1305" spans="1:82" s="245" customFormat="1" ht="90" x14ac:dyDescent="0.2">
      <c r="A1305" s="251">
        <v>45252</v>
      </c>
      <c r="B1305" s="251">
        <v>45252</v>
      </c>
      <c r="C1305" s="252">
        <v>9000</v>
      </c>
      <c r="D1305" s="253" t="s">
        <v>369</v>
      </c>
      <c r="E1305" s="254" t="str">
        <f>IFERROR(VLOOKUP($D1305,'2. Provider Details'!$A:$H,2,FALSE),"Select Supplier")</f>
        <v>204c High Street 
Ongar
Essex
C5 9JJ</v>
      </c>
      <c r="F1305" s="255">
        <f>IFERROR(VLOOKUP($D1305,'2. Provider Details'!$A:$H,6,FALSE),"Select Supplier")</f>
        <v>0</v>
      </c>
      <c r="G1305" s="256" t="s">
        <v>44</v>
      </c>
      <c r="H1305" s="256"/>
      <c r="I1305" s="256"/>
      <c r="J1305" s="255">
        <f>IFERROR(VLOOKUP($D1305,'2. Provider Details'!$A:$H,7,FALSE),"Select Supplier")</f>
        <v>0</v>
      </c>
      <c r="K1305" s="257" t="s">
        <v>162</v>
      </c>
      <c r="L1305" s="251">
        <v>45252</v>
      </c>
      <c r="M1305" s="251">
        <v>45257</v>
      </c>
      <c r="N1305" s="251">
        <v>45331</v>
      </c>
      <c r="O1305" s="256"/>
      <c r="P1305" s="205"/>
      <c r="Q1305" s="205"/>
      <c r="R1305" s="205"/>
      <c r="S1305" s="205"/>
      <c r="T1305" s="205"/>
      <c r="U1305" s="205"/>
      <c r="V1305" s="205"/>
      <c r="W1305" s="205"/>
      <c r="X1305" s="205"/>
      <c r="Y1305" s="205"/>
      <c r="Z1305" s="205"/>
      <c r="AA1305" s="205"/>
      <c r="AB1305" s="205"/>
      <c r="AC1305" s="205"/>
      <c r="AD1305" s="205"/>
      <c r="AE1305" s="205"/>
      <c r="AF1305" s="205"/>
      <c r="AG1305" s="205"/>
      <c r="AH1305" s="205"/>
      <c r="AI1305" s="205"/>
      <c r="AJ1305" s="205"/>
      <c r="AK1305" s="205"/>
      <c r="AL1305" s="205"/>
      <c r="AM1305" s="205"/>
      <c r="AN1305" s="205"/>
      <c r="AO1305" s="205"/>
      <c r="AP1305" s="205"/>
      <c r="AQ1305" s="205"/>
      <c r="AR1305" s="205"/>
      <c r="AS1305" s="205"/>
      <c r="AT1305" s="205"/>
      <c r="AU1305" s="205"/>
      <c r="AV1305" s="205"/>
      <c r="AW1305" s="205"/>
      <c r="AX1305" s="205"/>
      <c r="AY1305" s="205"/>
      <c r="AZ1305" s="205"/>
      <c r="BA1305" s="205"/>
      <c r="BB1305" s="205"/>
      <c r="BC1305" s="205"/>
      <c r="BD1305" s="205"/>
      <c r="BE1305" s="205"/>
      <c r="BF1305" s="205"/>
      <c r="BG1305" s="205"/>
      <c r="BH1305" s="205"/>
      <c r="BI1305" s="205"/>
      <c r="BJ1305" s="205"/>
      <c r="BK1305" s="205"/>
      <c r="BL1305" s="205"/>
      <c r="BM1305" s="205"/>
      <c r="BN1305" s="205"/>
      <c r="BO1305" s="205"/>
      <c r="BP1305" s="205"/>
      <c r="BQ1305" s="205"/>
      <c r="BR1305" s="205"/>
      <c r="BS1305" s="205"/>
      <c r="BT1305" s="205"/>
      <c r="BU1305" s="205"/>
      <c r="BV1305" s="205"/>
      <c r="BW1305" s="205"/>
      <c r="BX1305" s="205"/>
      <c r="BY1305" s="205"/>
      <c r="BZ1305" s="205"/>
      <c r="CA1305" s="205"/>
      <c r="CB1305" s="205"/>
      <c r="CC1305" s="205"/>
      <c r="CD1305" s="205"/>
    </row>
    <row r="1306" spans="1:82" s="245" customFormat="1" ht="60" x14ac:dyDescent="0.2">
      <c r="A1306" s="251">
        <v>45252</v>
      </c>
      <c r="B1306" s="251"/>
      <c r="C1306" s="252">
        <v>3510</v>
      </c>
      <c r="D1306" s="253" t="s">
        <v>369</v>
      </c>
      <c r="E1306" s="254" t="str">
        <f>IFERROR(VLOOKUP($D1306,'2. Provider Details'!$A:$H,2,FALSE),"Select Supplier")</f>
        <v>204c High Street 
Ongar
Essex
C5 9JJ</v>
      </c>
      <c r="F1306" s="255">
        <f>IFERROR(VLOOKUP($D1306,'2. Provider Details'!$A:$H,6,FALSE),"Select Supplier")</f>
        <v>0</v>
      </c>
      <c r="G1306" s="256" t="s">
        <v>44</v>
      </c>
      <c r="H1306" s="256"/>
      <c r="I1306" s="256"/>
      <c r="J1306" s="255">
        <f>IFERROR(VLOOKUP($D1306,'2. Provider Details'!$A:$H,7,FALSE),"Select Supplier")</f>
        <v>0</v>
      </c>
      <c r="K1306" s="257" t="s">
        <v>162</v>
      </c>
      <c r="L1306" s="251"/>
      <c r="M1306" s="251">
        <v>45257</v>
      </c>
      <c r="N1306" s="251">
        <v>45331</v>
      </c>
      <c r="O1306" s="256"/>
      <c r="P1306" s="205"/>
      <c r="Q1306" s="205"/>
      <c r="R1306" s="205"/>
      <c r="S1306" s="205"/>
      <c r="T1306" s="205"/>
      <c r="U1306" s="205"/>
      <c r="V1306" s="205"/>
      <c r="W1306" s="205"/>
      <c r="X1306" s="205"/>
      <c r="Y1306" s="205"/>
      <c r="Z1306" s="205"/>
      <c r="AA1306" s="205"/>
      <c r="AB1306" s="205"/>
      <c r="AC1306" s="205"/>
      <c r="AD1306" s="205"/>
      <c r="AE1306" s="205"/>
      <c r="AF1306" s="205"/>
      <c r="AG1306" s="205"/>
      <c r="AH1306" s="205"/>
      <c r="AI1306" s="205"/>
      <c r="AJ1306" s="205"/>
      <c r="AK1306" s="205"/>
      <c r="AL1306" s="205"/>
      <c r="AM1306" s="205"/>
      <c r="AN1306" s="205"/>
      <c r="AO1306" s="205"/>
      <c r="AP1306" s="205"/>
      <c r="AQ1306" s="205"/>
      <c r="AR1306" s="205"/>
      <c r="AS1306" s="205"/>
      <c r="AT1306" s="205"/>
      <c r="AU1306" s="205"/>
      <c r="AV1306" s="205"/>
      <c r="AW1306" s="205"/>
      <c r="AX1306" s="205"/>
      <c r="AY1306" s="205"/>
      <c r="AZ1306" s="205"/>
      <c r="BA1306" s="205"/>
      <c r="BB1306" s="205"/>
      <c r="BC1306" s="205"/>
      <c r="BD1306" s="205"/>
      <c r="BE1306" s="205"/>
      <c r="BF1306" s="205"/>
      <c r="BG1306" s="205"/>
      <c r="BH1306" s="205"/>
      <c r="BI1306" s="205"/>
      <c r="BJ1306" s="205"/>
      <c r="BK1306" s="205"/>
      <c r="BL1306" s="205"/>
      <c r="BM1306" s="205"/>
      <c r="BN1306" s="205"/>
      <c r="BO1306" s="205"/>
      <c r="BP1306" s="205"/>
      <c r="BQ1306" s="205"/>
      <c r="BR1306" s="205"/>
      <c r="BS1306" s="205"/>
      <c r="BT1306" s="205"/>
      <c r="BU1306" s="205"/>
      <c r="BV1306" s="205"/>
      <c r="BW1306" s="205"/>
      <c r="BX1306" s="205"/>
      <c r="BY1306" s="205"/>
      <c r="BZ1306" s="205"/>
      <c r="CA1306" s="205"/>
      <c r="CB1306" s="205"/>
      <c r="CC1306" s="205"/>
      <c r="CD1306" s="205"/>
    </row>
    <row r="1307" spans="1:82" s="245" customFormat="1" ht="45" x14ac:dyDescent="0.2">
      <c r="A1307" s="251">
        <v>45260</v>
      </c>
      <c r="B1307" s="251">
        <v>45261</v>
      </c>
      <c r="C1307" s="252">
        <v>5200</v>
      </c>
      <c r="D1307" s="253" t="s">
        <v>369</v>
      </c>
      <c r="E1307" s="254" t="str">
        <f>IFERROR(VLOOKUP($D1307,'2. Provider Details'!$A:$H,2,FALSE),"Select Supplier")</f>
        <v>204c High Street 
Ongar
Essex
C5 9JJ</v>
      </c>
      <c r="F1307" s="255">
        <f>IFERROR(VLOOKUP($D1307,'2. Provider Details'!$A:$H,6,FALSE),"Select Supplier")</f>
        <v>0</v>
      </c>
      <c r="G1307" s="256" t="s">
        <v>162</v>
      </c>
      <c r="H1307" s="256"/>
      <c r="I1307" s="256"/>
      <c r="J1307" s="255">
        <f>IFERROR(VLOOKUP($D1307,'2. Provider Details'!$A:$H,7,FALSE),"Select Supplier")</f>
        <v>0</v>
      </c>
      <c r="K1307" s="257" t="s">
        <v>44</v>
      </c>
      <c r="L1307" s="251">
        <v>45261</v>
      </c>
      <c r="M1307" s="251">
        <v>45264</v>
      </c>
      <c r="N1307" s="251">
        <v>45331</v>
      </c>
      <c r="O1307" s="256"/>
      <c r="P1307" s="205"/>
      <c r="Q1307" s="205"/>
      <c r="R1307" s="205"/>
      <c r="S1307" s="205"/>
      <c r="T1307" s="205"/>
      <c r="U1307" s="205"/>
      <c r="V1307" s="205"/>
      <c r="W1307" s="205"/>
      <c r="X1307" s="205"/>
      <c r="Y1307" s="205"/>
      <c r="Z1307" s="205"/>
      <c r="AA1307" s="205"/>
      <c r="AB1307" s="205"/>
      <c r="AC1307" s="205"/>
      <c r="AD1307" s="205"/>
      <c r="AE1307" s="205"/>
      <c r="AF1307" s="205"/>
      <c r="AG1307" s="205"/>
      <c r="AH1307" s="205"/>
      <c r="AI1307" s="205"/>
      <c r="AJ1307" s="205"/>
      <c r="AK1307" s="205"/>
      <c r="AL1307" s="205"/>
      <c r="AM1307" s="205"/>
      <c r="AN1307" s="205"/>
      <c r="AO1307" s="205"/>
      <c r="AP1307" s="205"/>
      <c r="AQ1307" s="205"/>
      <c r="AR1307" s="205"/>
      <c r="AS1307" s="205"/>
      <c r="AT1307" s="205"/>
      <c r="AU1307" s="205"/>
      <c r="AV1307" s="205"/>
      <c r="AW1307" s="205"/>
      <c r="AX1307" s="205"/>
      <c r="AY1307" s="205"/>
      <c r="AZ1307" s="205"/>
      <c r="BA1307" s="205"/>
      <c r="BB1307" s="205"/>
      <c r="BC1307" s="205"/>
      <c r="BD1307" s="205"/>
      <c r="BE1307" s="205"/>
      <c r="BF1307" s="205"/>
      <c r="BG1307" s="205"/>
      <c r="BH1307" s="205"/>
      <c r="BI1307" s="205"/>
      <c r="BJ1307" s="205"/>
      <c r="BK1307" s="205"/>
      <c r="BL1307" s="205"/>
      <c r="BM1307" s="205"/>
      <c r="BN1307" s="205"/>
      <c r="BO1307" s="205"/>
      <c r="BP1307" s="205"/>
      <c r="BQ1307" s="205"/>
      <c r="BR1307" s="205"/>
      <c r="BS1307" s="205"/>
      <c r="BT1307" s="205"/>
      <c r="BU1307" s="205"/>
      <c r="BV1307" s="205"/>
      <c r="BW1307" s="205"/>
      <c r="BX1307" s="205"/>
      <c r="BY1307" s="205"/>
      <c r="BZ1307" s="205"/>
      <c r="CA1307" s="205"/>
      <c r="CB1307" s="205"/>
      <c r="CC1307" s="205"/>
      <c r="CD1307" s="205"/>
    </row>
    <row r="1308" spans="1:82" s="245" customFormat="1" ht="45" x14ac:dyDescent="0.2">
      <c r="A1308" s="251">
        <v>45260</v>
      </c>
      <c r="B1308" s="251">
        <v>45265</v>
      </c>
      <c r="C1308" s="252">
        <v>2080</v>
      </c>
      <c r="D1308" s="253" t="s">
        <v>369</v>
      </c>
      <c r="E1308" s="254" t="str">
        <f>IFERROR(VLOOKUP($D1308,'2. Provider Details'!$A:$H,2,FALSE),"Select Supplier")</f>
        <v>204c High Street 
Ongar
Essex
C5 9JJ</v>
      </c>
      <c r="F1308" s="255">
        <f>IFERROR(VLOOKUP($D1308,'2. Provider Details'!$A:$H,6,FALSE),"Select Supplier")</f>
        <v>0</v>
      </c>
      <c r="G1308" s="256" t="s">
        <v>162</v>
      </c>
      <c r="H1308" s="256"/>
      <c r="I1308" s="256"/>
      <c r="J1308" s="255">
        <f>IFERROR(VLOOKUP($D1308,'2. Provider Details'!$A:$H,7,FALSE),"Select Supplier")</f>
        <v>0</v>
      </c>
      <c r="K1308" s="257" t="s">
        <v>44</v>
      </c>
      <c r="L1308" s="251">
        <v>45265</v>
      </c>
      <c r="M1308" s="251">
        <v>45264</v>
      </c>
      <c r="N1308" s="251">
        <v>45331</v>
      </c>
      <c r="O1308" s="256"/>
      <c r="P1308" s="205"/>
      <c r="Q1308" s="205"/>
      <c r="R1308" s="205"/>
      <c r="S1308" s="205"/>
      <c r="T1308" s="205"/>
      <c r="U1308" s="205"/>
      <c r="V1308" s="205"/>
      <c r="W1308" s="205"/>
      <c r="X1308" s="205"/>
      <c r="Y1308" s="205"/>
      <c r="Z1308" s="205"/>
      <c r="AA1308" s="205"/>
      <c r="AB1308" s="205"/>
      <c r="AC1308" s="205"/>
      <c r="AD1308" s="205"/>
      <c r="AE1308" s="205"/>
      <c r="AF1308" s="205"/>
      <c r="AG1308" s="205"/>
      <c r="AH1308" s="205"/>
      <c r="AI1308" s="205"/>
      <c r="AJ1308" s="205"/>
      <c r="AK1308" s="205"/>
      <c r="AL1308" s="205"/>
      <c r="AM1308" s="205"/>
      <c r="AN1308" s="205"/>
      <c r="AO1308" s="205"/>
      <c r="AP1308" s="205"/>
      <c r="AQ1308" s="205"/>
      <c r="AR1308" s="205"/>
      <c r="AS1308" s="205"/>
      <c r="AT1308" s="205"/>
      <c r="AU1308" s="205"/>
      <c r="AV1308" s="205"/>
      <c r="AW1308" s="205"/>
      <c r="AX1308" s="205"/>
      <c r="AY1308" s="205"/>
      <c r="AZ1308" s="205"/>
      <c r="BA1308" s="205"/>
      <c r="BB1308" s="205"/>
      <c r="BC1308" s="205"/>
      <c r="BD1308" s="205"/>
      <c r="BE1308" s="205"/>
      <c r="BF1308" s="205"/>
      <c r="BG1308" s="205"/>
      <c r="BH1308" s="205"/>
      <c r="BI1308" s="205"/>
      <c r="BJ1308" s="205"/>
      <c r="BK1308" s="205"/>
      <c r="BL1308" s="205"/>
      <c r="BM1308" s="205"/>
      <c r="BN1308" s="205"/>
      <c r="BO1308" s="205"/>
      <c r="BP1308" s="205"/>
      <c r="BQ1308" s="205"/>
      <c r="BR1308" s="205"/>
      <c r="BS1308" s="205"/>
      <c r="BT1308" s="205"/>
      <c r="BU1308" s="205"/>
      <c r="BV1308" s="205"/>
      <c r="BW1308" s="205"/>
      <c r="BX1308" s="205"/>
      <c r="BY1308" s="205"/>
      <c r="BZ1308" s="205"/>
      <c r="CA1308" s="205"/>
      <c r="CB1308" s="205"/>
      <c r="CC1308" s="205"/>
      <c r="CD1308" s="205"/>
    </row>
    <row r="1309" spans="1:82" s="245" customFormat="1" ht="45" x14ac:dyDescent="0.2">
      <c r="A1309" s="251">
        <v>45231</v>
      </c>
      <c r="B1309" s="251">
        <v>45233</v>
      </c>
      <c r="C1309" s="252">
        <v>11408</v>
      </c>
      <c r="D1309" s="253" t="s">
        <v>399</v>
      </c>
      <c r="E1309" s="254" t="str">
        <f>IFERROR(VLOOKUP($D1309,'2. Provider Details'!$A:$H,2,FALSE),"Select Supplier")</f>
        <v>110 Wigmore St
London
W1U 3RW</v>
      </c>
      <c r="F1309" s="255">
        <f>IFERROR(VLOOKUP($D1309,'2. Provider Details'!$A:$H,6,FALSE),"Select Supplier")</f>
        <v>0</v>
      </c>
      <c r="G1309" s="256" t="s">
        <v>322</v>
      </c>
      <c r="H1309" s="256"/>
      <c r="I1309" s="256"/>
      <c r="J1309" s="255" t="str">
        <f>IFERROR(VLOOKUP($D1309,'2. Provider Details'!$A:$H,7,FALSE),"Select Supplier")</f>
        <v>Yes</v>
      </c>
      <c r="K1309" s="257">
        <v>1</v>
      </c>
      <c r="L1309" s="251">
        <v>45233</v>
      </c>
      <c r="M1309" s="251">
        <v>45236</v>
      </c>
      <c r="N1309" s="251">
        <v>45499</v>
      </c>
      <c r="O1309" s="256" t="s">
        <v>12</v>
      </c>
      <c r="P1309" s="205"/>
      <c r="Q1309" s="205"/>
      <c r="R1309" s="205"/>
      <c r="S1309" s="205"/>
      <c r="T1309" s="205"/>
      <c r="U1309" s="205"/>
      <c r="V1309" s="205"/>
      <c r="W1309" s="205"/>
      <c r="X1309" s="205"/>
      <c r="Y1309" s="205"/>
      <c r="Z1309" s="205"/>
      <c r="AA1309" s="205"/>
      <c r="AB1309" s="205"/>
      <c r="AC1309" s="205"/>
      <c r="AD1309" s="205"/>
      <c r="AE1309" s="205"/>
      <c r="AF1309" s="205"/>
      <c r="AG1309" s="205"/>
      <c r="AH1309" s="205"/>
      <c r="AI1309" s="205"/>
      <c r="AJ1309" s="205"/>
      <c r="AK1309" s="205"/>
      <c r="AL1309" s="205"/>
      <c r="AM1309" s="205"/>
      <c r="AN1309" s="205"/>
      <c r="AO1309" s="205"/>
      <c r="AP1309" s="205"/>
      <c r="AQ1309" s="205"/>
      <c r="AR1309" s="205"/>
      <c r="AS1309" s="205"/>
      <c r="AT1309" s="205"/>
      <c r="AU1309" s="205"/>
      <c r="AV1309" s="205"/>
      <c r="AW1309" s="205"/>
      <c r="AX1309" s="205"/>
      <c r="AY1309" s="205"/>
      <c r="AZ1309" s="205"/>
      <c r="BA1309" s="205"/>
      <c r="BB1309" s="205"/>
      <c r="BC1309" s="205"/>
      <c r="BD1309" s="205"/>
      <c r="BE1309" s="205"/>
      <c r="BF1309" s="205"/>
      <c r="BG1309" s="205"/>
      <c r="BH1309" s="205"/>
      <c r="BI1309" s="205"/>
      <c r="BJ1309" s="205"/>
      <c r="BK1309" s="205"/>
      <c r="BL1309" s="205"/>
      <c r="BM1309" s="205"/>
      <c r="BN1309" s="205"/>
      <c r="BO1309" s="205"/>
      <c r="BP1309" s="205"/>
      <c r="BQ1309" s="205"/>
      <c r="BR1309" s="205"/>
      <c r="BS1309" s="205"/>
      <c r="BT1309" s="205"/>
      <c r="BU1309" s="205"/>
      <c r="BV1309" s="205"/>
      <c r="BW1309" s="205"/>
      <c r="BX1309" s="205"/>
      <c r="BY1309" s="205"/>
      <c r="BZ1309" s="205"/>
      <c r="CA1309" s="205"/>
      <c r="CB1309" s="205"/>
      <c r="CC1309" s="205"/>
      <c r="CD1309" s="205"/>
    </row>
    <row r="1310" spans="1:82" ht="45" x14ac:dyDescent="0.2">
      <c r="A1310" s="251">
        <v>45233</v>
      </c>
      <c r="B1310" s="251">
        <v>45233</v>
      </c>
      <c r="C1310" s="252">
        <v>9384</v>
      </c>
      <c r="D1310" s="253" t="s">
        <v>399</v>
      </c>
      <c r="E1310" s="254" t="str">
        <f>IFERROR(VLOOKUP($D1310,'2. Provider Details'!$A:$H,2,FALSE),"Select Supplier")</f>
        <v>110 Wigmore St
London
W1U 3RW</v>
      </c>
      <c r="F1310" s="255">
        <f>IFERROR(VLOOKUP($D1310,'2. Provider Details'!$A:$H,6,FALSE),"Select Supplier")</f>
        <v>0</v>
      </c>
      <c r="G1310" s="256" t="s">
        <v>5</v>
      </c>
      <c r="H1310" s="256"/>
      <c r="I1310" s="256"/>
      <c r="J1310" s="255" t="str">
        <f>IFERROR(VLOOKUP($D1310,'2. Provider Details'!$A:$H,7,FALSE),"Select Supplier")</f>
        <v>Yes</v>
      </c>
      <c r="K1310" s="257">
        <v>1</v>
      </c>
      <c r="L1310" s="251">
        <v>45233</v>
      </c>
      <c r="M1310" s="251">
        <v>45236</v>
      </c>
      <c r="N1310" s="251">
        <v>45373</v>
      </c>
      <c r="O1310" s="256" t="s">
        <v>12</v>
      </c>
      <c r="Q1310" s="205"/>
      <c r="R1310" s="205"/>
      <c r="S1310" s="205"/>
      <c r="T1310" s="205"/>
      <c r="U1310" s="205"/>
      <c r="V1310" s="205"/>
      <c r="W1310" s="205"/>
      <c r="X1310" s="205"/>
      <c r="Y1310" s="205"/>
      <c r="Z1310" s="205"/>
      <c r="AA1310" s="205"/>
      <c r="AB1310" s="205"/>
      <c r="AC1310" s="205"/>
      <c r="AD1310" s="205"/>
      <c r="AE1310" s="205"/>
      <c r="AF1310" s="205"/>
      <c r="AG1310" s="205"/>
      <c r="AH1310" s="205"/>
      <c r="AI1310" s="205"/>
      <c r="AJ1310" s="205"/>
      <c r="AK1310" s="205"/>
      <c r="AL1310" s="205"/>
      <c r="AM1310" s="205"/>
      <c r="AN1310" s="205"/>
      <c r="AO1310" s="205"/>
      <c r="AP1310" s="205"/>
      <c r="AQ1310" s="205"/>
      <c r="AR1310" s="205"/>
      <c r="AS1310" s="205"/>
      <c r="AT1310" s="205"/>
      <c r="AU1310" s="205"/>
      <c r="AV1310" s="205"/>
      <c r="AW1310" s="205"/>
      <c r="AX1310" s="205"/>
      <c r="AY1310" s="205"/>
      <c r="AZ1310" s="205"/>
      <c r="BA1310" s="205"/>
      <c r="BB1310" s="205"/>
      <c r="BC1310" s="205"/>
      <c r="BD1310" s="205"/>
      <c r="BE1310" s="205"/>
      <c r="BF1310" s="205"/>
      <c r="BG1310" s="205"/>
      <c r="BH1310" s="205"/>
      <c r="BI1310" s="205"/>
      <c r="BJ1310" s="205"/>
      <c r="BK1310" s="205"/>
      <c r="BL1310" s="205"/>
      <c r="BM1310" s="205"/>
      <c r="BN1310" s="205"/>
      <c r="BO1310" s="205"/>
      <c r="BP1310" s="205"/>
      <c r="BQ1310" s="205"/>
      <c r="BR1310" s="205"/>
      <c r="BS1310" s="205"/>
      <c r="BT1310" s="205"/>
      <c r="BU1310" s="205"/>
      <c r="BV1310" s="205"/>
      <c r="BW1310" s="205"/>
      <c r="BX1310" s="205"/>
      <c r="BY1310" s="205"/>
      <c r="BZ1310" s="205"/>
      <c r="CA1310" s="205"/>
      <c r="CB1310" s="205"/>
      <c r="CC1310" s="205"/>
      <c r="CD1310" s="205"/>
    </row>
    <row r="1311" spans="1:82" ht="15" hidden="1" customHeight="1" x14ac:dyDescent="0.2">
      <c r="A1311" s="184"/>
      <c r="B1311" s="184"/>
      <c r="C1311" s="188"/>
      <c r="D1311" s="185"/>
      <c r="E1311" s="189" t="str">
        <f>IFERROR(VLOOKUP($D1311,'2. Provider Details'!$A:$H,2,FALSE),"Select Supplier")</f>
        <v>Select Supplier</v>
      </c>
      <c r="F1311" s="190" t="str">
        <f>IFERROR(VLOOKUP($D1311,'2. Provider Details'!$A:$H,6,FALSE),"Select Supplier")</f>
        <v>Select Supplier</v>
      </c>
      <c r="G1311" s="183"/>
      <c r="H1311" s="183"/>
      <c r="I1311" s="183"/>
      <c r="J1311" s="190" t="str">
        <f>IFERROR(VLOOKUP($D1311,'2. Provider Details'!$A:$H,7,FALSE),"Select Supplier")</f>
        <v>Select Supplier</v>
      </c>
      <c r="K1311" s="186"/>
      <c r="L1311" s="184"/>
      <c r="M1311" s="184"/>
      <c r="N1311" s="184"/>
      <c r="O1311" s="183"/>
      <c r="P1311" s="11"/>
    </row>
    <row r="1312" spans="1:82" ht="60" x14ac:dyDescent="0.2">
      <c r="A1312" s="251">
        <v>45229</v>
      </c>
      <c r="B1312" s="251">
        <v>45230</v>
      </c>
      <c r="C1312" s="258">
        <v>11040</v>
      </c>
      <c r="D1312" s="253" t="s">
        <v>399</v>
      </c>
      <c r="E1312" s="254" t="str">
        <f>IFERROR(VLOOKUP($D1312,'2. Provider Details'!$A:$H,2,FALSE),"Select Supplier")</f>
        <v>110 Wigmore St
London
W1U 3RW</v>
      </c>
      <c r="F1312" s="255">
        <f>IFERROR(VLOOKUP($D1312,'2. Provider Details'!$A:$H,6,FALSE),"Select Supplier")</f>
        <v>0</v>
      </c>
      <c r="G1312" s="256" t="s">
        <v>44</v>
      </c>
      <c r="H1312" s="256"/>
      <c r="I1312" s="256"/>
      <c r="J1312" s="255" t="str">
        <f>IFERROR(VLOOKUP($D1312,'2. Provider Details'!$A:$H,7,FALSE),"Select Supplier")</f>
        <v>Yes</v>
      </c>
      <c r="K1312" s="257" t="s">
        <v>162</v>
      </c>
      <c r="L1312" s="251" t="s">
        <v>162</v>
      </c>
      <c r="M1312" s="251">
        <v>45236</v>
      </c>
      <c r="N1312" s="251">
        <v>45331</v>
      </c>
      <c r="O1312" s="256" t="s">
        <v>12</v>
      </c>
      <c r="Q1312" s="205"/>
      <c r="R1312" s="205"/>
      <c r="S1312" s="205"/>
      <c r="T1312" s="205"/>
      <c r="U1312" s="205"/>
      <c r="V1312" s="205"/>
      <c r="W1312" s="205"/>
      <c r="X1312" s="205"/>
      <c r="Y1312" s="205"/>
      <c r="Z1312" s="205"/>
      <c r="AA1312" s="205"/>
      <c r="AB1312" s="205"/>
      <c r="AC1312" s="205"/>
      <c r="AD1312" s="205"/>
      <c r="AE1312" s="205"/>
      <c r="AF1312" s="205"/>
      <c r="AG1312" s="205"/>
      <c r="AH1312" s="205"/>
      <c r="AI1312" s="205"/>
      <c r="AJ1312" s="205"/>
      <c r="AK1312" s="205"/>
      <c r="AL1312" s="205"/>
      <c r="AM1312" s="205"/>
      <c r="AN1312" s="205"/>
      <c r="AO1312" s="205"/>
      <c r="AP1312" s="205"/>
      <c r="AQ1312" s="205"/>
      <c r="AR1312" s="205"/>
      <c r="AS1312" s="205"/>
      <c r="AT1312" s="205"/>
      <c r="AU1312" s="205"/>
      <c r="AV1312" s="205"/>
      <c r="AW1312" s="205"/>
      <c r="AX1312" s="205"/>
      <c r="AY1312" s="205"/>
      <c r="AZ1312" s="205"/>
      <c r="BA1312" s="205"/>
      <c r="BB1312" s="205"/>
      <c r="BC1312" s="205"/>
      <c r="BD1312" s="205"/>
      <c r="BE1312" s="205"/>
      <c r="BF1312" s="205"/>
      <c r="BG1312" s="205"/>
      <c r="BH1312" s="205"/>
      <c r="BI1312" s="205"/>
      <c r="BJ1312" s="205"/>
      <c r="BK1312" s="205"/>
      <c r="BL1312" s="205"/>
      <c r="BM1312" s="205"/>
      <c r="BN1312" s="205"/>
      <c r="BO1312" s="205"/>
      <c r="BP1312" s="205"/>
      <c r="BQ1312" s="205"/>
      <c r="BR1312" s="205"/>
      <c r="BS1312" s="205"/>
      <c r="BT1312" s="205"/>
      <c r="BU1312" s="205"/>
      <c r="BV1312" s="205"/>
      <c r="BW1312" s="205"/>
      <c r="BX1312" s="205"/>
      <c r="BY1312" s="205"/>
      <c r="BZ1312" s="205"/>
      <c r="CA1312" s="205"/>
      <c r="CB1312" s="205"/>
      <c r="CC1312" s="205"/>
      <c r="CD1312" s="205"/>
    </row>
    <row r="1313" spans="1:82" ht="15" hidden="1" customHeight="1" x14ac:dyDescent="0.2">
      <c r="A1313" s="184"/>
      <c r="B1313" s="184"/>
      <c r="C1313" s="188"/>
      <c r="D1313" s="185"/>
      <c r="E1313" s="189" t="str">
        <f>IFERROR(VLOOKUP($D1313,'2. Provider Details'!$A:$H,2,FALSE),"Select Supplier")</f>
        <v>Select Supplier</v>
      </c>
      <c r="F1313" s="190" t="str">
        <f>IFERROR(VLOOKUP($D1313,'2. Provider Details'!$A:$H,6,FALSE),"Select Supplier")</f>
        <v>Select Supplier</v>
      </c>
      <c r="G1313" s="183"/>
      <c r="H1313" s="183"/>
      <c r="I1313" s="183"/>
      <c r="J1313" s="190" t="str">
        <f>IFERROR(VLOOKUP($D1313,'2. Provider Details'!$A:$H,7,FALSE),"Select Supplier")</f>
        <v>Select Supplier</v>
      </c>
      <c r="K1313" s="186"/>
      <c r="L1313" s="184"/>
      <c r="M1313" s="184"/>
      <c r="N1313" s="184"/>
      <c r="O1313" s="183"/>
      <c r="P1313" s="11"/>
    </row>
    <row r="1314" spans="1:82" ht="60" x14ac:dyDescent="0.2">
      <c r="A1314" s="251">
        <v>45189</v>
      </c>
      <c r="B1314" s="251">
        <v>45190</v>
      </c>
      <c r="C1314" s="252">
        <v>3120</v>
      </c>
      <c r="D1314" s="253" t="s">
        <v>90</v>
      </c>
      <c r="E1314" s="254" t="str">
        <f>IFERROR(VLOOKUP($D1314,'2. Provider Details'!$A:$H,2,FALSE),"Select Supplier")</f>
        <v>Dean Row Court  
Summerfields Village Centre 
Dean Row Road  
Wilmslow 
SK9 2TB</v>
      </c>
      <c r="F1314" s="255">
        <f>IFERROR(VLOOKUP($D1314,'2. Provider Details'!$A:$H,6,FALSE),"Select Supplier")</f>
        <v>235030744</v>
      </c>
      <c r="G1314" s="256" t="s">
        <v>5</v>
      </c>
      <c r="H1314" s="256"/>
      <c r="I1314" s="256"/>
      <c r="J1314" s="255" t="str">
        <f>IFERROR(VLOOKUP($D1314,'2. Provider Details'!$A:$H,7,FALSE),"Select Supplier")</f>
        <v>Yes</v>
      </c>
      <c r="K1314" s="257">
        <v>2</v>
      </c>
      <c r="L1314" s="251">
        <v>45191</v>
      </c>
      <c r="M1314" s="251">
        <v>45194</v>
      </c>
      <c r="N1314" s="251">
        <v>45282</v>
      </c>
      <c r="O1314" s="256" t="s">
        <v>12</v>
      </c>
      <c r="Q1314" s="205"/>
      <c r="R1314" s="205"/>
      <c r="S1314" s="205"/>
      <c r="T1314" s="205"/>
      <c r="U1314" s="205"/>
      <c r="V1314" s="205"/>
      <c r="W1314" s="205"/>
      <c r="X1314" s="205"/>
      <c r="Y1314" s="205"/>
      <c r="Z1314" s="205"/>
      <c r="AA1314" s="205"/>
      <c r="AB1314" s="205"/>
      <c r="AC1314" s="205"/>
      <c r="AD1314" s="205"/>
      <c r="AE1314" s="205"/>
      <c r="AF1314" s="205"/>
      <c r="AG1314" s="205"/>
      <c r="AH1314" s="205"/>
      <c r="AI1314" s="205"/>
      <c r="AJ1314" s="205"/>
      <c r="AK1314" s="205"/>
      <c r="AL1314" s="205"/>
      <c r="AM1314" s="205"/>
      <c r="AN1314" s="205"/>
      <c r="AO1314" s="205"/>
      <c r="AP1314" s="205"/>
      <c r="AQ1314" s="205"/>
      <c r="AR1314" s="205"/>
      <c r="AS1314" s="205"/>
      <c r="AT1314" s="205"/>
      <c r="AU1314" s="205"/>
      <c r="AV1314" s="205"/>
      <c r="AW1314" s="205"/>
      <c r="AX1314" s="205"/>
      <c r="AY1314" s="205"/>
      <c r="AZ1314" s="205"/>
      <c r="BA1314" s="205"/>
      <c r="BB1314" s="205"/>
      <c r="BC1314" s="205"/>
      <c r="BD1314" s="205"/>
      <c r="BE1314" s="205"/>
      <c r="BF1314" s="205"/>
      <c r="BG1314" s="205"/>
      <c r="BH1314" s="205"/>
      <c r="BI1314" s="205"/>
      <c r="BJ1314" s="205"/>
      <c r="BK1314" s="205"/>
      <c r="BL1314" s="205"/>
      <c r="BM1314" s="205"/>
      <c r="BN1314" s="205"/>
      <c r="BO1314" s="205"/>
      <c r="BP1314" s="205"/>
      <c r="BQ1314" s="205"/>
      <c r="BR1314" s="205"/>
      <c r="BS1314" s="205"/>
      <c r="BT1314" s="205"/>
      <c r="BU1314" s="205"/>
      <c r="BV1314" s="205"/>
      <c r="BW1314" s="205"/>
      <c r="BX1314" s="205"/>
      <c r="BY1314" s="205"/>
      <c r="BZ1314" s="205"/>
      <c r="CA1314" s="205"/>
      <c r="CB1314" s="205"/>
      <c r="CC1314" s="205"/>
      <c r="CD1314" s="205"/>
    </row>
    <row r="1315" spans="1:82" s="245" customFormat="1" ht="90" x14ac:dyDescent="0.2">
      <c r="A1315" s="251">
        <v>45189</v>
      </c>
      <c r="B1315" s="251">
        <v>45190</v>
      </c>
      <c r="C1315" s="252">
        <v>3120</v>
      </c>
      <c r="D1315" s="253" t="s">
        <v>90</v>
      </c>
      <c r="E1315" s="254" t="str">
        <f>IFERROR(VLOOKUP($D1315,'2. Provider Details'!$A:$H,2,FALSE),"Select Supplier")</f>
        <v>Dean Row Court  
Summerfields Village Centre 
Dean Row Road  
Wilmslow 
SK9 2TB</v>
      </c>
      <c r="F1315" s="255">
        <f>IFERROR(VLOOKUP($D1315,'2. Provider Details'!$A:$H,6,FALSE),"Select Supplier")</f>
        <v>235030744</v>
      </c>
      <c r="G1315" s="256" t="s">
        <v>5</v>
      </c>
      <c r="H1315" s="256"/>
      <c r="I1315" s="256"/>
      <c r="J1315" s="255" t="str">
        <f>IFERROR(VLOOKUP($D1315,'2. Provider Details'!$A:$H,7,FALSE),"Select Supplier")</f>
        <v>Yes</v>
      </c>
      <c r="K1315" s="257">
        <v>2</v>
      </c>
      <c r="L1315" s="251">
        <v>45191</v>
      </c>
      <c r="M1315" s="251">
        <v>45194</v>
      </c>
      <c r="N1315" s="251">
        <v>45282</v>
      </c>
      <c r="O1315" s="256" t="s">
        <v>12</v>
      </c>
      <c r="P1315" s="205"/>
      <c r="Q1315" s="205"/>
      <c r="R1315" s="205"/>
      <c r="S1315" s="205"/>
      <c r="T1315" s="205"/>
      <c r="U1315" s="205"/>
      <c r="V1315" s="205"/>
      <c r="W1315" s="205"/>
      <c r="X1315" s="205"/>
      <c r="Y1315" s="205"/>
      <c r="Z1315" s="205"/>
      <c r="AA1315" s="205"/>
      <c r="AB1315" s="205"/>
      <c r="AC1315" s="205"/>
      <c r="AD1315" s="205"/>
      <c r="AE1315" s="205"/>
      <c r="AF1315" s="205"/>
      <c r="AG1315" s="205"/>
      <c r="AH1315" s="205"/>
      <c r="AI1315" s="205"/>
      <c r="AJ1315" s="205"/>
      <c r="AK1315" s="205"/>
      <c r="AL1315" s="205"/>
      <c r="AM1315" s="205"/>
      <c r="AN1315" s="205"/>
      <c r="AO1315" s="205"/>
      <c r="AP1315" s="205"/>
      <c r="AQ1315" s="205"/>
      <c r="AR1315" s="205"/>
      <c r="AS1315" s="205"/>
      <c r="AT1315" s="205"/>
      <c r="AU1315" s="205"/>
      <c r="AV1315" s="205"/>
      <c r="AW1315" s="205"/>
      <c r="AX1315" s="205"/>
      <c r="AY1315" s="205"/>
      <c r="AZ1315" s="205"/>
      <c r="BA1315" s="205"/>
      <c r="BB1315" s="205"/>
      <c r="BC1315" s="205"/>
      <c r="BD1315" s="205"/>
      <c r="BE1315" s="205"/>
      <c r="BF1315" s="205"/>
      <c r="BG1315" s="205"/>
      <c r="BH1315" s="205"/>
      <c r="BI1315" s="205"/>
      <c r="BJ1315" s="205"/>
      <c r="BK1315" s="205"/>
      <c r="BL1315" s="205"/>
      <c r="BM1315" s="205"/>
      <c r="BN1315" s="205"/>
      <c r="BO1315" s="205"/>
      <c r="BP1315" s="205"/>
      <c r="BQ1315" s="205"/>
      <c r="BR1315" s="205"/>
      <c r="BS1315" s="205"/>
      <c r="BT1315" s="205"/>
      <c r="BU1315" s="205"/>
      <c r="BV1315" s="205"/>
      <c r="BW1315" s="205"/>
      <c r="BX1315" s="205"/>
      <c r="BY1315" s="205"/>
      <c r="BZ1315" s="205"/>
      <c r="CA1315" s="205"/>
      <c r="CB1315" s="205"/>
      <c r="CC1315" s="205"/>
      <c r="CD1315" s="205"/>
    </row>
    <row r="1316" spans="1:82" s="245" customFormat="1" ht="90" x14ac:dyDescent="0.2">
      <c r="A1316" s="251">
        <v>45194</v>
      </c>
      <c r="B1316" s="251">
        <v>45201</v>
      </c>
      <c r="C1316" s="252">
        <v>3120</v>
      </c>
      <c r="D1316" s="253" t="s">
        <v>90</v>
      </c>
      <c r="E1316" s="254" t="str">
        <f>IFERROR(VLOOKUP($D1316,'2. Provider Details'!$A:$H,2,FALSE),"Select Supplier")</f>
        <v>Dean Row Court  
Summerfields Village Centre 
Dean Row Road  
Wilmslow 
SK9 2TB</v>
      </c>
      <c r="F1316" s="255">
        <f>IFERROR(VLOOKUP($D1316,'2. Provider Details'!$A:$H,6,FALSE),"Select Supplier")</f>
        <v>235030744</v>
      </c>
      <c r="G1316" s="256" t="s">
        <v>5</v>
      </c>
      <c r="H1316" s="256"/>
      <c r="I1316" s="256"/>
      <c r="J1316" s="255" t="str">
        <f>IFERROR(VLOOKUP($D1316,'2. Provider Details'!$A:$H,7,FALSE),"Select Supplier")</f>
        <v>Yes</v>
      </c>
      <c r="K1316" s="257">
        <v>1</v>
      </c>
      <c r="L1316" s="251">
        <v>45194</v>
      </c>
      <c r="M1316" s="251">
        <v>45194</v>
      </c>
      <c r="N1316" s="251">
        <v>45282</v>
      </c>
      <c r="O1316" s="256" t="s">
        <v>12</v>
      </c>
      <c r="P1316" s="205"/>
      <c r="Q1316" s="205"/>
      <c r="R1316" s="205"/>
      <c r="S1316" s="205"/>
      <c r="T1316" s="205"/>
      <c r="U1316" s="205"/>
      <c r="V1316" s="205"/>
      <c r="W1316" s="205"/>
      <c r="X1316" s="205"/>
      <c r="Y1316" s="205"/>
      <c r="Z1316" s="205"/>
      <c r="AA1316" s="205"/>
      <c r="AB1316" s="205"/>
      <c r="AC1316" s="205"/>
      <c r="AD1316" s="205"/>
      <c r="AE1316" s="205"/>
      <c r="AF1316" s="205"/>
      <c r="AG1316" s="205"/>
      <c r="AH1316" s="205"/>
      <c r="AI1316" s="205"/>
      <c r="AJ1316" s="205"/>
      <c r="AK1316" s="205"/>
      <c r="AL1316" s="205"/>
      <c r="AM1316" s="205"/>
      <c r="AN1316" s="205"/>
      <c r="AO1316" s="205"/>
      <c r="AP1316" s="205"/>
      <c r="AQ1316" s="205"/>
      <c r="AR1316" s="205"/>
      <c r="AS1316" s="205"/>
      <c r="AT1316" s="205"/>
      <c r="AU1316" s="205"/>
      <c r="AV1316" s="205"/>
      <c r="AW1316" s="205"/>
      <c r="AX1316" s="205"/>
      <c r="AY1316" s="205"/>
      <c r="AZ1316" s="205"/>
      <c r="BA1316" s="205"/>
      <c r="BB1316" s="205"/>
      <c r="BC1316" s="205"/>
      <c r="BD1316" s="205"/>
      <c r="BE1316" s="205"/>
      <c r="BF1316" s="205"/>
      <c r="BG1316" s="205"/>
      <c r="BH1316" s="205"/>
      <c r="BI1316" s="205"/>
      <c r="BJ1316" s="205"/>
      <c r="BK1316" s="205"/>
      <c r="BL1316" s="205"/>
      <c r="BM1316" s="205"/>
      <c r="BN1316" s="205"/>
      <c r="BO1316" s="205"/>
      <c r="BP1316" s="205"/>
      <c r="BQ1316" s="205"/>
      <c r="BR1316" s="205"/>
      <c r="BS1316" s="205"/>
      <c r="BT1316" s="205"/>
      <c r="BU1316" s="205"/>
      <c r="BV1316" s="205"/>
      <c r="BW1316" s="205"/>
      <c r="BX1316" s="205"/>
      <c r="BY1316" s="205"/>
      <c r="BZ1316" s="205"/>
      <c r="CA1316" s="205"/>
      <c r="CB1316" s="205"/>
      <c r="CC1316" s="205"/>
      <c r="CD1316" s="205"/>
    </row>
    <row r="1317" spans="1:82" ht="15" hidden="1" customHeight="1" x14ac:dyDescent="0.2">
      <c r="A1317" s="184"/>
      <c r="B1317" s="184"/>
      <c r="C1317" s="188"/>
      <c r="D1317" s="185"/>
      <c r="E1317" s="189" t="str">
        <f>IFERROR(VLOOKUP($D1317,'2. Provider Details'!$A:$H,2,FALSE),"Select Supplier")</f>
        <v>Select Supplier</v>
      </c>
      <c r="F1317" s="190" t="str">
        <f>IFERROR(VLOOKUP($D1317,'2. Provider Details'!$A:$H,6,FALSE),"Select Supplier")</f>
        <v>Select Supplier</v>
      </c>
      <c r="G1317" s="183"/>
      <c r="H1317" s="183"/>
      <c r="I1317" s="183"/>
      <c r="J1317" s="190" t="str">
        <f>IFERROR(VLOOKUP($D1317,'2. Provider Details'!$A:$H,7,FALSE),"Select Supplier")</f>
        <v>Select Supplier</v>
      </c>
      <c r="K1317" s="186"/>
      <c r="L1317" s="184"/>
      <c r="M1317" s="184"/>
      <c r="N1317" s="184"/>
      <c r="O1317" s="183"/>
      <c r="P1317" s="11"/>
    </row>
    <row r="1318" spans="1:82" s="245" customFormat="1" ht="45" x14ac:dyDescent="0.2">
      <c r="A1318" s="251">
        <v>45191</v>
      </c>
      <c r="B1318" s="251">
        <v>45198</v>
      </c>
      <c r="C1318" s="252">
        <v>3120</v>
      </c>
      <c r="D1318" s="253" t="s">
        <v>90</v>
      </c>
      <c r="E1318" s="254" t="str">
        <f>IFERROR(VLOOKUP($D1318,'2. Provider Details'!$A:$H,2,FALSE),"Select Supplier")</f>
        <v>Dean Row Court  
Summerfields Village Centre 
Dean Row Road  
Wilmslow 
SK9 2TB</v>
      </c>
      <c r="F1318" s="255">
        <f>IFERROR(VLOOKUP($D1318,'2. Provider Details'!$A:$H,6,FALSE),"Select Supplier")</f>
        <v>235030744</v>
      </c>
      <c r="G1318" s="256" t="s">
        <v>5</v>
      </c>
      <c r="H1318" s="256"/>
      <c r="I1318" s="256"/>
      <c r="J1318" s="255" t="str">
        <f>IFERROR(VLOOKUP($D1318,'2. Provider Details'!$A:$H,7,FALSE),"Select Supplier")</f>
        <v>Yes</v>
      </c>
      <c r="K1318" s="257">
        <v>1</v>
      </c>
      <c r="L1318" s="251">
        <v>45201</v>
      </c>
      <c r="M1318" s="251">
        <v>45194</v>
      </c>
      <c r="N1318" s="251">
        <v>45282</v>
      </c>
      <c r="O1318" s="256" t="s">
        <v>12</v>
      </c>
      <c r="P1318" s="205"/>
      <c r="Q1318" s="205"/>
      <c r="R1318" s="205"/>
      <c r="S1318" s="205"/>
      <c r="T1318" s="205"/>
      <c r="U1318" s="205"/>
      <c r="V1318" s="205"/>
      <c r="W1318" s="205"/>
      <c r="X1318" s="205"/>
      <c r="Y1318" s="205"/>
      <c r="Z1318" s="205"/>
      <c r="AA1318" s="205"/>
      <c r="AB1318" s="205"/>
      <c r="AC1318" s="205"/>
      <c r="AD1318" s="205"/>
      <c r="AE1318" s="205"/>
      <c r="AF1318" s="205"/>
      <c r="AG1318" s="205"/>
      <c r="AH1318" s="205"/>
      <c r="AI1318" s="205"/>
      <c r="AJ1318" s="205"/>
      <c r="AK1318" s="205"/>
      <c r="AL1318" s="205"/>
      <c r="AM1318" s="205"/>
      <c r="AN1318" s="205"/>
      <c r="AO1318" s="205"/>
      <c r="AP1318" s="205"/>
      <c r="AQ1318" s="205"/>
      <c r="AR1318" s="205"/>
      <c r="AS1318" s="205"/>
      <c r="AT1318" s="205"/>
      <c r="AU1318" s="205"/>
      <c r="AV1318" s="205"/>
      <c r="AW1318" s="205"/>
      <c r="AX1318" s="205"/>
      <c r="AY1318" s="205"/>
      <c r="AZ1318" s="205"/>
      <c r="BA1318" s="205"/>
      <c r="BB1318" s="205"/>
      <c r="BC1318" s="205"/>
      <c r="BD1318" s="205"/>
      <c r="BE1318" s="205"/>
      <c r="BF1318" s="205"/>
      <c r="BG1318" s="205"/>
      <c r="BH1318" s="205"/>
      <c r="BI1318" s="205"/>
      <c r="BJ1318" s="205"/>
      <c r="BK1318" s="205"/>
      <c r="BL1318" s="205"/>
      <c r="BM1318" s="205"/>
      <c r="BN1318" s="205"/>
      <c r="BO1318" s="205"/>
      <c r="BP1318" s="205"/>
      <c r="BQ1318" s="205"/>
      <c r="BR1318" s="205"/>
      <c r="BS1318" s="205"/>
      <c r="BT1318" s="205"/>
      <c r="BU1318" s="205"/>
      <c r="BV1318" s="205"/>
      <c r="BW1318" s="205"/>
      <c r="BX1318" s="205"/>
      <c r="BY1318" s="205"/>
      <c r="BZ1318" s="205"/>
      <c r="CA1318" s="205"/>
      <c r="CB1318" s="205"/>
      <c r="CC1318" s="205"/>
      <c r="CD1318" s="205"/>
    </row>
    <row r="1319" spans="1:82" s="245" customFormat="1" ht="60" x14ac:dyDescent="0.2">
      <c r="A1319" s="251">
        <v>45183</v>
      </c>
      <c r="B1319" s="251">
        <v>45183</v>
      </c>
      <c r="C1319" s="252">
        <v>3900</v>
      </c>
      <c r="D1319" s="253" t="s">
        <v>90</v>
      </c>
      <c r="E1319" s="254" t="str">
        <f>IFERROR(VLOOKUP($D1319,'2. Provider Details'!$A:$H,2,FALSE),"Select Supplier")</f>
        <v>Dean Row Court  
Summerfields Village Centre 
Dean Row Road  
Wilmslow 
SK9 2TB</v>
      </c>
      <c r="F1319" s="255">
        <f>IFERROR(VLOOKUP($D1319,'2. Provider Details'!$A:$H,6,FALSE),"Select Supplier")</f>
        <v>235030744</v>
      </c>
      <c r="G1319" s="256" t="s">
        <v>162</v>
      </c>
      <c r="H1319" s="256"/>
      <c r="I1319" s="256"/>
      <c r="J1319" s="255" t="str">
        <f>IFERROR(VLOOKUP($D1319,'2. Provider Details'!$A:$H,7,FALSE),"Select Supplier")</f>
        <v>Yes</v>
      </c>
      <c r="K1319" s="257" t="s">
        <v>44</v>
      </c>
      <c r="L1319" s="251">
        <v>45183</v>
      </c>
      <c r="M1319" s="251">
        <v>45187</v>
      </c>
      <c r="N1319" s="251">
        <v>45226</v>
      </c>
      <c r="O1319" s="256" t="s">
        <v>12</v>
      </c>
      <c r="P1319" s="205"/>
      <c r="Q1319" s="205"/>
      <c r="R1319" s="205"/>
      <c r="S1319" s="205"/>
      <c r="T1319" s="205"/>
      <c r="U1319" s="205"/>
      <c r="V1319" s="205"/>
      <c r="W1319" s="205"/>
      <c r="X1319" s="205"/>
      <c r="Y1319" s="205"/>
      <c r="Z1319" s="205"/>
      <c r="AA1319" s="205"/>
      <c r="AB1319" s="205"/>
      <c r="AC1319" s="205"/>
      <c r="AD1319" s="205"/>
      <c r="AE1319" s="205"/>
      <c r="AF1319" s="205"/>
      <c r="AG1319" s="205"/>
      <c r="AH1319" s="205"/>
      <c r="AI1319" s="205"/>
      <c r="AJ1319" s="205"/>
      <c r="AK1319" s="205"/>
      <c r="AL1319" s="205"/>
      <c r="AM1319" s="205"/>
      <c r="AN1319" s="205"/>
      <c r="AO1319" s="205"/>
      <c r="AP1319" s="205"/>
      <c r="AQ1319" s="205"/>
      <c r="AR1319" s="205"/>
      <c r="AS1319" s="205"/>
      <c r="AT1319" s="205"/>
      <c r="AU1319" s="205"/>
      <c r="AV1319" s="205"/>
      <c r="AW1319" s="205"/>
      <c r="AX1319" s="205"/>
      <c r="AY1319" s="205"/>
      <c r="AZ1319" s="205"/>
      <c r="BA1319" s="205"/>
      <c r="BB1319" s="205"/>
      <c r="BC1319" s="205"/>
      <c r="BD1319" s="205"/>
      <c r="BE1319" s="205"/>
      <c r="BF1319" s="205"/>
      <c r="BG1319" s="205"/>
      <c r="BH1319" s="205"/>
      <c r="BI1319" s="205"/>
      <c r="BJ1319" s="205"/>
      <c r="BK1319" s="205"/>
      <c r="BL1319" s="205"/>
      <c r="BM1319" s="205"/>
      <c r="BN1319" s="205"/>
      <c r="BO1319" s="205"/>
      <c r="BP1319" s="205"/>
      <c r="BQ1319" s="205"/>
      <c r="BR1319" s="205"/>
      <c r="BS1319" s="205"/>
      <c r="BT1319" s="205"/>
      <c r="BU1319" s="205"/>
      <c r="BV1319" s="205"/>
      <c r="BW1319" s="205"/>
      <c r="BX1319" s="205"/>
      <c r="BY1319" s="205"/>
      <c r="BZ1319" s="205"/>
      <c r="CA1319" s="205"/>
      <c r="CB1319" s="205"/>
      <c r="CC1319" s="205"/>
      <c r="CD1319" s="205"/>
    </row>
    <row r="1320" spans="1:82" ht="15" hidden="1" customHeight="1" x14ac:dyDescent="0.2">
      <c r="A1320" s="184"/>
      <c r="B1320" s="184"/>
      <c r="C1320" s="188"/>
      <c r="D1320" s="185"/>
      <c r="E1320" s="189" t="str">
        <f>IFERROR(VLOOKUP($D1320,'2. Provider Details'!$A:$H,2,FALSE),"Select Supplier")</f>
        <v>Select Supplier</v>
      </c>
      <c r="F1320" s="190" t="str">
        <f>IFERROR(VLOOKUP($D1320,'2. Provider Details'!$A:$H,6,FALSE),"Select Supplier")</f>
        <v>Select Supplier</v>
      </c>
      <c r="G1320" s="183"/>
      <c r="H1320" s="183"/>
      <c r="I1320" s="183"/>
      <c r="J1320" s="190" t="str">
        <f>IFERROR(VLOOKUP($D1320,'2. Provider Details'!$A:$H,7,FALSE),"Select Supplier")</f>
        <v>Select Supplier</v>
      </c>
      <c r="K1320" s="186"/>
      <c r="L1320" s="184"/>
      <c r="M1320" s="184"/>
      <c r="N1320" s="184"/>
      <c r="O1320" s="183"/>
      <c r="P1320" s="11"/>
    </row>
    <row r="1321" spans="1:82" s="245" customFormat="1" ht="90" x14ac:dyDescent="0.2">
      <c r="A1321" s="251">
        <v>45201</v>
      </c>
      <c r="B1321" s="251">
        <v>45203</v>
      </c>
      <c r="C1321" s="252">
        <v>2860</v>
      </c>
      <c r="D1321" s="253" t="s">
        <v>90</v>
      </c>
      <c r="E1321" s="254" t="str">
        <f>IFERROR(VLOOKUP($D1321,'2. Provider Details'!$A:$H,2,FALSE),"Select Supplier")</f>
        <v>Dean Row Court  
Summerfields Village Centre 
Dean Row Road  
Wilmslow 
SK9 2TB</v>
      </c>
      <c r="F1321" s="255">
        <f>IFERROR(VLOOKUP($D1321,'2. Provider Details'!$A:$H,6,FALSE),"Select Supplier")</f>
        <v>235030744</v>
      </c>
      <c r="G1321" s="256" t="s">
        <v>5</v>
      </c>
      <c r="H1321" s="256"/>
      <c r="I1321" s="256"/>
      <c r="J1321" s="255" t="str">
        <f>IFERROR(VLOOKUP($D1321,'2. Provider Details'!$A:$H,7,FALSE),"Select Supplier")</f>
        <v>Yes</v>
      </c>
      <c r="K1321" s="257">
        <v>1</v>
      </c>
      <c r="L1321" s="251">
        <v>45203</v>
      </c>
      <c r="M1321" s="251">
        <v>45201</v>
      </c>
      <c r="N1321" s="251">
        <v>45282</v>
      </c>
      <c r="O1321" s="256" t="s">
        <v>12</v>
      </c>
      <c r="P1321" s="205"/>
      <c r="Q1321" s="205"/>
      <c r="R1321" s="205"/>
      <c r="S1321" s="205"/>
      <c r="T1321" s="205"/>
      <c r="U1321" s="205"/>
      <c r="V1321" s="205"/>
      <c r="W1321" s="205"/>
      <c r="X1321" s="205"/>
      <c r="Y1321" s="205"/>
      <c r="Z1321" s="205"/>
      <c r="AA1321" s="205"/>
      <c r="AB1321" s="205"/>
      <c r="AC1321" s="205"/>
      <c r="AD1321" s="205"/>
      <c r="AE1321" s="205"/>
      <c r="AF1321" s="205"/>
      <c r="AG1321" s="205"/>
      <c r="AH1321" s="205"/>
      <c r="AI1321" s="205"/>
      <c r="AJ1321" s="205"/>
      <c r="AK1321" s="205"/>
      <c r="AL1321" s="205"/>
      <c r="AM1321" s="205"/>
      <c r="AN1321" s="205"/>
      <c r="AO1321" s="205"/>
      <c r="AP1321" s="205"/>
      <c r="AQ1321" s="205"/>
      <c r="AR1321" s="205"/>
      <c r="AS1321" s="205"/>
      <c r="AT1321" s="205"/>
      <c r="AU1321" s="205"/>
      <c r="AV1321" s="205"/>
      <c r="AW1321" s="205"/>
      <c r="AX1321" s="205"/>
      <c r="AY1321" s="205"/>
      <c r="AZ1321" s="205"/>
      <c r="BA1321" s="205"/>
      <c r="BB1321" s="205"/>
      <c r="BC1321" s="205"/>
      <c r="BD1321" s="205"/>
      <c r="BE1321" s="205"/>
      <c r="BF1321" s="205"/>
      <c r="BG1321" s="205"/>
      <c r="BH1321" s="205"/>
      <c r="BI1321" s="205"/>
      <c r="BJ1321" s="205"/>
      <c r="BK1321" s="205"/>
      <c r="BL1321" s="205"/>
      <c r="BM1321" s="205"/>
      <c r="BN1321" s="205"/>
      <c r="BO1321" s="205"/>
      <c r="BP1321" s="205"/>
      <c r="BQ1321" s="205"/>
      <c r="BR1321" s="205"/>
      <c r="BS1321" s="205"/>
      <c r="BT1321" s="205"/>
      <c r="BU1321" s="205"/>
      <c r="BV1321" s="205"/>
      <c r="BW1321" s="205"/>
      <c r="BX1321" s="205"/>
      <c r="BY1321" s="205"/>
      <c r="BZ1321" s="205"/>
      <c r="CA1321" s="205"/>
      <c r="CB1321" s="205"/>
      <c r="CC1321" s="205"/>
      <c r="CD1321" s="205"/>
    </row>
    <row r="1322" spans="1:82" s="245" customFormat="1" ht="60" x14ac:dyDescent="0.2">
      <c r="A1322" s="251">
        <v>45201</v>
      </c>
      <c r="B1322" s="251">
        <v>45203</v>
      </c>
      <c r="C1322" s="252">
        <v>4290</v>
      </c>
      <c r="D1322" s="253" t="s">
        <v>90</v>
      </c>
      <c r="E1322" s="254" t="str">
        <f>IFERROR(VLOOKUP($D1322,'2. Provider Details'!$A:$H,2,FALSE),"Select Supplier")</f>
        <v>Dean Row Court  
Summerfields Village Centre 
Dean Row Road  
Wilmslow 
SK9 2TB</v>
      </c>
      <c r="F1322" s="255">
        <f>IFERROR(VLOOKUP($D1322,'2. Provider Details'!$A:$H,6,FALSE),"Select Supplier")</f>
        <v>235030744</v>
      </c>
      <c r="G1322" s="256" t="s">
        <v>5</v>
      </c>
      <c r="H1322" s="256"/>
      <c r="I1322" s="256"/>
      <c r="J1322" s="255" t="str">
        <f>IFERROR(VLOOKUP($D1322,'2. Provider Details'!$A:$H,7,FALSE),"Select Supplier")</f>
        <v>Yes</v>
      </c>
      <c r="K1322" s="257">
        <v>2</v>
      </c>
      <c r="L1322" s="251">
        <v>45203</v>
      </c>
      <c r="M1322" s="251">
        <v>45201</v>
      </c>
      <c r="N1322" s="251">
        <v>45282</v>
      </c>
      <c r="O1322" s="256" t="s">
        <v>12</v>
      </c>
      <c r="P1322" s="205"/>
      <c r="Q1322" s="205"/>
      <c r="R1322" s="205"/>
      <c r="S1322" s="205"/>
      <c r="T1322" s="205"/>
      <c r="U1322" s="205"/>
      <c r="V1322" s="205"/>
      <c r="W1322" s="205"/>
      <c r="X1322" s="205"/>
      <c r="Y1322" s="205"/>
      <c r="Z1322" s="205"/>
      <c r="AA1322" s="205"/>
      <c r="AB1322" s="205"/>
      <c r="AC1322" s="205"/>
      <c r="AD1322" s="205"/>
      <c r="AE1322" s="205"/>
      <c r="AF1322" s="205"/>
      <c r="AG1322" s="205"/>
      <c r="AH1322" s="205"/>
      <c r="AI1322" s="205"/>
      <c r="AJ1322" s="205"/>
      <c r="AK1322" s="205"/>
      <c r="AL1322" s="205"/>
      <c r="AM1322" s="205"/>
      <c r="AN1322" s="205"/>
      <c r="AO1322" s="205"/>
      <c r="AP1322" s="205"/>
      <c r="AQ1322" s="205"/>
      <c r="AR1322" s="205"/>
      <c r="AS1322" s="205"/>
      <c r="AT1322" s="205"/>
      <c r="AU1322" s="205"/>
      <c r="AV1322" s="205"/>
      <c r="AW1322" s="205"/>
      <c r="AX1322" s="205"/>
      <c r="AY1322" s="205"/>
      <c r="AZ1322" s="205"/>
      <c r="BA1322" s="205"/>
      <c r="BB1322" s="205"/>
      <c r="BC1322" s="205"/>
      <c r="BD1322" s="205"/>
      <c r="BE1322" s="205"/>
      <c r="BF1322" s="205"/>
      <c r="BG1322" s="205"/>
      <c r="BH1322" s="205"/>
      <c r="BI1322" s="205"/>
      <c r="BJ1322" s="205"/>
      <c r="BK1322" s="205"/>
      <c r="BL1322" s="205"/>
      <c r="BM1322" s="205"/>
      <c r="BN1322" s="205"/>
      <c r="BO1322" s="205"/>
      <c r="BP1322" s="205"/>
      <c r="BQ1322" s="205"/>
      <c r="BR1322" s="205"/>
      <c r="BS1322" s="205"/>
      <c r="BT1322" s="205"/>
      <c r="BU1322" s="205"/>
      <c r="BV1322" s="205"/>
      <c r="BW1322" s="205"/>
      <c r="BX1322" s="205"/>
      <c r="BY1322" s="205"/>
      <c r="BZ1322" s="205"/>
      <c r="CA1322" s="205"/>
      <c r="CB1322" s="205"/>
      <c r="CC1322" s="205"/>
      <c r="CD1322" s="205"/>
    </row>
    <row r="1323" spans="1:82" s="245" customFormat="1" ht="90" x14ac:dyDescent="0.2">
      <c r="A1323" s="251">
        <v>45201</v>
      </c>
      <c r="B1323" s="251">
        <v>45203</v>
      </c>
      <c r="C1323" s="252">
        <v>4290</v>
      </c>
      <c r="D1323" s="253" t="s">
        <v>90</v>
      </c>
      <c r="E1323" s="254" t="str">
        <f>IFERROR(VLOOKUP($D1323,'2. Provider Details'!$A:$H,2,FALSE),"Select Supplier")</f>
        <v>Dean Row Court  
Summerfields Village Centre 
Dean Row Road  
Wilmslow 
SK9 2TB</v>
      </c>
      <c r="F1323" s="255">
        <f>IFERROR(VLOOKUP($D1323,'2. Provider Details'!$A:$H,6,FALSE),"Select Supplier")</f>
        <v>235030744</v>
      </c>
      <c r="G1323" s="256" t="s">
        <v>5</v>
      </c>
      <c r="H1323" s="256"/>
      <c r="I1323" s="256"/>
      <c r="J1323" s="255" t="str">
        <f>IFERROR(VLOOKUP($D1323,'2. Provider Details'!$A:$H,7,FALSE),"Select Supplier")</f>
        <v>Yes</v>
      </c>
      <c r="K1323" s="257">
        <v>1</v>
      </c>
      <c r="L1323" s="251">
        <v>45203</v>
      </c>
      <c r="M1323" s="251">
        <v>45201</v>
      </c>
      <c r="N1323" s="251">
        <v>45282</v>
      </c>
      <c r="O1323" s="256" t="s">
        <v>12</v>
      </c>
      <c r="P1323" s="205"/>
      <c r="Q1323" s="205"/>
      <c r="R1323" s="205"/>
      <c r="S1323" s="205"/>
      <c r="T1323" s="205"/>
      <c r="U1323" s="205"/>
      <c r="V1323" s="205"/>
      <c r="W1323" s="205"/>
      <c r="X1323" s="205"/>
      <c r="Y1323" s="205"/>
      <c r="Z1323" s="205"/>
      <c r="AA1323" s="205"/>
      <c r="AB1323" s="205"/>
      <c r="AC1323" s="205"/>
      <c r="AD1323" s="205"/>
      <c r="AE1323" s="205"/>
      <c r="AF1323" s="205"/>
      <c r="AG1323" s="205"/>
      <c r="AH1323" s="205"/>
      <c r="AI1323" s="205"/>
      <c r="AJ1323" s="205"/>
      <c r="AK1323" s="205"/>
      <c r="AL1323" s="205"/>
      <c r="AM1323" s="205"/>
      <c r="AN1323" s="205"/>
      <c r="AO1323" s="205"/>
      <c r="AP1323" s="205"/>
      <c r="AQ1323" s="205"/>
      <c r="AR1323" s="205"/>
      <c r="AS1323" s="205"/>
      <c r="AT1323" s="205"/>
      <c r="AU1323" s="205"/>
      <c r="AV1323" s="205"/>
      <c r="AW1323" s="205"/>
      <c r="AX1323" s="205"/>
      <c r="AY1323" s="205"/>
      <c r="AZ1323" s="205"/>
      <c r="BA1323" s="205"/>
      <c r="BB1323" s="205"/>
      <c r="BC1323" s="205"/>
      <c r="BD1323" s="205"/>
      <c r="BE1323" s="205"/>
      <c r="BF1323" s="205"/>
      <c r="BG1323" s="205"/>
      <c r="BH1323" s="205"/>
      <c r="BI1323" s="205"/>
      <c r="BJ1323" s="205"/>
      <c r="BK1323" s="205"/>
      <c r="BL1323" s="205"/>
      <c r="BM1323" s="205"/>
      <c r="BN1323" s="205"/>
      <c r="BO1323" s="205"/>
      <c r="BP1323" s="205"/>
      <c r="BQ1323" s="205"/>
      <c r="BR1323" s="205"/>
      <c r="BS1323" s="205"/>
      <c r="BT1323" s="205"/>
      <c r="BU1323" s="205"/>
      <c r="BV1323" s="205"/>
      <c r="BW1323" s="205"/>
      <c r="BX1323" s="205"/>
      <c r="BY1323" s="205"/>
      <c r="BZ1323" s="205"/>
      <c r="CA1323" s="205"/>
      <c r="CB1323" s="205"/>
      <c r="CC1323" s="205"/>
      <c r="CD1323" s="205"/>
    </row>
    <row r="1324" spans="1:82" s="245" customFormat="1" ht="60" x14ac:dyDescent="0.2">
      <c r="A1324" s="251">
        <v>45204</v>
      </c>
      <c r="B1324" s="251">
        <v>45208</v>
      </c>
      <c r="C1324" s="252">
        <v>5850</v>
      </c>
      <c r="D1324" s="253" t="s">
        <v>90</v>
      </c>
      <c r="E1324" s="254" t="str">
        <f>IFERROR(VLOOKUP($D1324,'2. Provider Details'!$A:$H,2,FALSE),"Select Supplier")</f>
        <v>Dean Row Court  
Summerfields Village Centre 
Dean Row Road  
Wilmslow 
SK9 2TB</v>
      </c>
      <c r="F1324" s="255">
        <f>IFERROR(VLOOKUP($D1324,'2. Provider Details'!$A:$H,6,FALSE),"Select Supplier")</f>
        <v>235030744</v>
      </c>
      <c r="G1324" s="256" t="s">
        <v>5</v>
      </c>
      <c r="H1324" s="256"/>
      <c r="I1324" s="256"/>
      <c r="J1324" s="255" t="str">
        <f>IFERROR(VLOOKUP($D1324,'2. Provider Details'!$A:$H,7,FALSE),"Select Supplier")</f>
        <v>Yes</v>
      </c>
      <c r="K1324" s="257">
        <v>1</v>
      </c>
      <c r="L1324" s="251">
        <v>45208</v>
      </c>
      <c r="M1324" s="251">
        <v>45208</v>
      </c>
      <c r="N1324" s="251">
        <v>45331</v>
      </c>
      <c r="O1324" s="256" t="s">
        <v>12</v>
      </c>
      <c r="P1324" s="205"/>
      <c r="Q1324" s="205"/>
      <c r="R1324" s="205"/>
      <c r="S1324" s="205"/>
      <c r="T1324" s="205"/>
      <c r="U1324" s="205"/>
      <c r="V1324" s="205"/>
      <c r="W1324" s="205"/>
      <c r="X1324" s="205"/>
      <c r="Y1324" s="205"/>
      <c r="Z1324" s="205"/>
      <c r="AA1324" s="205"/>
      <c r="AB1324" s="205"/>
      <c r="AC1324" s="205"/>
      <c r="AD1324" s="205"/>
      <c r="AE1324" s="205"/>
      <c r="AF1324" s="205"/>
      <c r="AG1324" s="205"/>
      <c r="AH1324" s="205"/>
      <c r="AI1324" s="205"/>
      <c r="AJ1324" s="205"/>
      <c r="AK1324" s="205"/>
      <c r="AL1324" s="205"/>
      <c r="AM1324" s="205"/>
      <c r="AN1324" s="205"/>
      <c r="AO1324" s="205"/>
      <c r="AP1324" s="205"/>
      <c r="AQ1324" s="205"/>
      <c r="AR1324" s="205"/>
      <c r="AS1324" s="205"/>
      <c r="AT1324" s="205"/>
      <c r="AU1324" s="205"/>
      <c r="AV1324" s="205"/>
      <c r="AW1324" s="205"/>
      <c r="AX1324" s="205"/>
      <c r="AY1324" s="205"/>
      <c r="AZ1324" s="205"/>
      <c r="BA1324" s="205"/>
      <c r="BB1324" s="205"/>
      <c r="BC1324" s="205"/>
      <c r="BD1324" s="205"/>
      <c r="BE1324" s="205"/>
      <c r="BF1324" s="205"/>
      <c r="BG1324" s="205"/>
      <c r="BH1324" s="205"/>
      <c r="BI1324" s="205"/>
      <c r="BJ1324" s="205"/>
      <c r="BK1324" s="205"/>
      <c r="BL1324" s="205"/>
      <c r="BM1324" s="205"/>
      <c r="BN1324" s="205"/>
      <c r="BO1324" s="205"/>
      <c r="BP1324" s="205"/>
      <c r="BQ1324" s="205"/>
      <c r="BR1324" s="205"/>
      <c r="BS1324" s="205"/>
      <c r="BT1324" s="205"/>
      <c r="BU1324" s="205"/>
      <c r="BV1324" s="205"/>
      <c r="BW1324" s="205"/>
      <c r="BX1324" s="205"/>
      <c r="BY1324" s="205"/>
      <c r="BZ1324" s="205"/>
      <c r="CA1324" s="205"/>
      <c r="CB1324" s="205"/>
      <c r="CC1324" s="205"/>
      <c r="CD1324" s="205"/>
    </row>
    <row r="1325" spans="1:82" ht="60" x14ac:dyDescent="0.2">
      <c r="A1325" s="251">
        <v>45208</v>
      </c>
      <c r="B1325" s="251">
        <v>45208</v>
      </c>
      <c r="C1325" s="252">
        <v>3900</v>
      </c>
      <c r="D1325" s="253" t="s">
        <v>90</v>
      </c>
      <c r="E1325" s="254" t="str">
        <f>IFERROR(VLOOKUP($D1325,'2. Provider Details'!$A:$H,2,FALSE),"Select Supplier")</f>
        <v>Dean Row Court  
Summerfields Village Centre 
Dean Row Road  
Wilmslow 
SK9 2TB</v>
      </c>
      <c r="F1325" s="255">
        <f>IFERROR(VLOOKUP($D1325,'2. Provider Details'!$A:$H,6,FALSE),"Select Supplier")</f>
        <v>235030744</v>
      </c>
      <c r="G1325" s="256" t="s">
        <v>5</v>
      </c>
      <c r="H1325" s="256"/>
      <c r="I1325" s="256"/>
      <c r="J1325" s="255" t="str">
        <f>IFERROR(VLOOKUP($D1325,'2. Provider Details'!$A:$H,7,FALSE),"Select Supplier")</f>
        <v>Yes</v>
      </c>
      <c r="K1325" s="257"/>
      <c r="L1325" s="251">
        <v>45208</v>
      </c>
      <c r="M1325" s="251">
        <v>45208</v>
      </c>
      <c r="N1325" s="251">
        <v>45331</v>
      </c>
      <c r="O1325" s="256" t="s">
        <v>12</v>
      </c>
      <c r="Q1325" s="205"/>
      <c r="R1325" s="205"/>
      <c r="S1325" s="205"/>
      <c r="T1325" s="205"/>
      <c r="U1325" s="205"/>
      <c r="V1325" s="205"/>
      <c r="W1325" s="205"/>
      <c r="X1325" s="205"/>
      <c r="Y1325" s="205"/>
      <c r="Z1325" s="205"/>
      <c r="AA1325" s="205"/>
      <c r="AB1325" s="205"/>
      <c r="AC1325" s="205"/>
      <c r="AD1325" s="205"/>
      <c r="AE1325" s="205"/>
      <c r="AF1325" s="205"/>
      <c r="AG1325" s="205"/>
      <c r="AH1325" s="205"/>
      <c r="AI1325" s="205"/>
      <c r="AJ1325" s="205"/>
      <c r="AK1325" s="205"/>
      <c r="AL1325" s="205"/>
      <c r="AM1325" s="205"/>
      <c r="AN1325" s="205"/>
      <c r="AO1325" s="205"/>
      <c r="AP1325" s="205"/>
      <c r="AQ1325" s="205"/>
      <c r="AR1325" s="205"/>
      <c r="AS1325" s="205"/>
      <c r="AT1325" s="205"/>
      <c r="AU1325" s="205"/>
      <c r="AV1325" s="205"/>
      <c r="AW1325" s="205"/>
      <c r="AX1325" s="205"/>
      <c r="AY1325" s="205"/>
      <c r="AZ1325" s="205"/>
      <c r="BA1325" s="205"/>
      <c r="BB1325" s="205"/>
      <c r="BC1325" s="205"/>
      <c r="BD1325" s="205"/>
      <c r="BE1325" s="205"/>
      <c r="BF1325" s="205"/>
      <c r="BG1325" s="205"/>
      <c r="BH1325" s="205"/>
      <c r="BI1325" s="205"/>
      <c r="BJ1325" s="205"/>
      <c r="BK1325" s="205"/>
      <c r="BL1325" s="205"/>
      <c r="BM1325" s="205"/>
      <c r="BN1325" s="205"/>
      <c r="BO1325" s="205"/>
      <c r="BP1325" s="205"/>
      <c r="BQ1325" s="205"/>
      <c r="BR1325" s="205"/>
      <c r="BS1325" s="205"/>
      <c r="BT1325" s="205"/>
      <c r="BU1325" s="205"/>
      <c r="BV1325" s="205"/>
      <c r="BW1325" s="205"/>
      <c r="BX1325" s="205"/>
      <c r="BY1325" s="205"/>
      <c r="BZ1325" s="205"/>
      <c r="CA1325" s="205"/>
      <c r="CB1325" s="205"/>
      <c r="CC1325" s="205"/>
      <c r="CD1325" s="205"/>
    </row>
    <row r="1326" spans="1:82" ht="15" hidden="1" customHeight="1" x14ac:dyDescent="0.2">
      <c r="A1326" s="184"/>
      <c r="B1326" s="184"/>
      <c r="C1326" s="188"/>
      <c r="D1326" s="185"/>
      <c r="E1326" s="189" t="str">
        <f>IFERROR(VLOOKUP($D1326,'2. Provider Details'!$A:$H,2,FALSE),"Select Supplier")</f>
        <v>Select Supplier</v>
      </c>
      <c r="F1326" s="190" t="str">
        <f>IFERROR(VLOOKUP($D1326,'2. Provider Details'!$A:$H,6,FALSE),"Select Supplier")</f>
        <v>Select Supplier</v>
      </c>
      <c r="G1326" s="183"/>
      <c r="H1326" s="183"/>
      <c r="I1326" s="183"/>
      <c r="J1326" s="190" t="str">
        <f>IFERROR(VLOOKUP($D1326,'2. Provider Details'!$A:$H,7,FALSE),"Select Supplier")</f>
        <v>Select Supplier</v>
      </c>
      <c r="K1326" s="186">
        <v>6</v>
      </c>
      <c r="L1326" s="184"/>
      <c r="M1326" s="184"/>
      <c r="N1326" s="184"/>
      <c r="O1326" s="183"/>
      <c r="P1326" s="11"/>
    </row>
    <row r="1327" spans="1:82" s="245" customFormat="1" ht="60" x14ac:dyDescent="0.2">
      <c r="A1327" s="251">
        <v>45212</v>
      </c>
      <c r="B1327" s="251">
        <v>45212</v>
      </c>
      <c r="C1327" s="252">
        <v>3510</v>
      </c>
      <c r="D1327" s="253" t="s">
        <v>90</v>
      </c>
      <c r="E1327" s="254" t="str">
        <f>IFERROR(VLOOKUP($D1327,'2. Provider Details'!$A:$H,2,FALSE),"Select Supplier")</f>
        <v>Dean Row Court  
Summerfields Village Centre 
Dean Row Road  
Wilmslow 
SK9 2TB</v>
      </c>
      <c r="F1327" s="255">
        <f>IFERROR(VLOOKUP($D1327,'2. Provider Details'!$A:$H,6,FALSE),"Select Supplier")</f>
        <v>235030744</v>
      </c>
      <c r="G1327" s="256" t="s">
        <v>44</v>
      </c>
      <c r="H1327" s="256"/>
      <c r="I1327" s="256"/>
      <c r="J1327" s="255" t="str">
        <f>IFERROR(VLOOKUP($D1327,'2. Provider Details'!$A:$H,7,FALSE),"Select Supplier")</f>
        <v>Yes</v>
      </c>
      <c r="K1327" s="257" t="s">
        <v>162</v>
      </c>
      <c r="L1327" s="251">
        <v>45212</v>
      </c>
      <c r="M1327" s="251">
        <v>45215</v>
      </c>
      <c r="N1327" s="251">
        <v>45282</v>
      </c>
      <c r="O1327" s="256" t="s">
        <v>184</v>
      </c>
      <c r="P1327" s="205"/>
      <c r="Q1327" s="205"/>
      <c r="R1327" s="205"/>
      <c r="S1327" s="205"/>
      <c r="T1327" s="205"/>
      <c r="U1327" s="205"/>
      <c r="V1327" s="205"/>
      <c r="W1327" s="205"/>
      <c r="X1327" s="205"/>
      <c r="Y1327" s="205"/>
      <c r="Z1327" s="205"/>
      <c r="AA1327" s="205"/>
      <c r="AB1327" s="205"/>
      <c r="AC1327" s="205"/>
      <c r="AD1327" s="205"/>
      <c r="AE1327" s="205"/>
      <c r="AF1327" s="205"/>
      <c r="AG1327" s="205"/>
      <c r="AH1327" s="205"/>
      <c r="AI1327" s="205"/>
      <c r="AJ1327" s="205"/>
      <c r="AK1327" s="205"/>
      <c r="AL1327" s="205"/>
      <c r="AM1327" s="205"/>
      <c r="AN1327" s="205"/>
      <c r="AO1327" s="205"/>
      <c r="AP1327" s="205"/>
      <c r="AQ1327" s="205"/>
      <c r="AR1327" s="205"/>
      <c r="AS1327" s="205"/>
      <c r="AT1327" s="205"/>
      <c r="AU1327" s="205"/>
      <c r="AV1327" s="205"/>
      <c r="AW1327" s="205"/>
      <c r="AX1327" s="205"/>
      <c r="AY1327" s="205"/>
      <c r="AZ1327" s="205"/>
      <c r="BA1327" s="205"/>
      <c r="BB1327" s="205"/>
      <c r="BC1327" s="205"/>
      <c r="BD1327" s="205"/>
      <c r="BE1327" s="205"/>
      <c r="BF1327" s="205"/>
      <c r="BG1327" s="205"/>
      <c r="BH1327" s="205"/>
      <c r="BI1327" s="205"/>
      <c r="BJ1327" s="205"/>
      <c r="BK1327" s="205"/>
      <c r="BL1327" s="205"/>
      <c r="BM1327" s="205"/>
      <c r="BN1327" s="205"/>
      <c r="BO1327" s="205"/>
      <c r="BP1327" s="205"/>
      <c r="BQ1327" s="205"/>
      <c r="BR1327" s="205"/>
      <c r="BS1327" s="205"/>
      <c r="BT1327" s="205"/>
      <c r="BU1327" s="205"/>
      <c r="BV1327" s="205"/>
      <c r="BW1327" s="205"/>
      <c r="BX1327" s="205"/>
      <c r="BY1327" s="205"/>
      <c r="BZ1327" s="205"/>
      <c r="CA1327" s="205"/>
      <c r="CB1327" s="205"/>
      <c r="CC1327" s="205"/>
      <c r="CD1327" s="205"/>
    </row>
    <row r="1328" spans="1:82" ht="15" hidden="1" customHeight="1" x14ac:dyDescent="0.2">
      <c r="A1328" s="184"/>
      <c r="B1328" s="184"/>
      <c r="C1328" s="188"/>
      <c r="D1328" s="185"/>
      <c r="E1328" s="189" t="str">
        <f>IFERROR(VLOOKUP($D1328,'2. Provider Details'!$A:$H,2,FALSE),"Select Supplier")</f>
        <v>Select Supplier</v>
      </c>
      <c r="F1328" s="190" t="str">
        <f>IFERROR(VLOOKUP($D1328,'2. Provider Details'!$A:$H,6,FALSE),"Select Supplier")</f>
        <v>Select Supplier</v>
      </c>
      <c r="G1328" s="183"/>
      <c r="H1328" s="183"/>
      <c r="I1328" s="183"/>
      <c r="J1328" s="190" t="str">
        <f>IFERROR(VLOOKUP($D1328,'2. Provider Details'!$A:$H,7,FALSE),"Select Supplier")</f>
        <v>Select Supplier</v>
      </c>
      <c r="K1328" s="186"/>
      <c r="L1328" s="184"/>
      <c r="M1328" s="184"/>
      <c r="N1328" s="184"/>
      <c r="O1328" s="183"/>
      <c r="P1328" s="11"/>
    </row>
    <row r="1329" spans="1:82" s="245" customFormat="1" ht="60" x14ac:dyDescent="0.2">
      <c r="A1329" s="251">
        <v>45226</v>
      </c>
      <c r="B1329" s="251">
        <v>45233</v>
      </c>
      <c r="C1329" s="252">
        <v>4824</v>
      </c>
      <c r="D1329" s="253" t="s">
        <v>90</v>
      </c>
      <c r="E1329" s="254" t="str">
        <f>IFERROR(VLOOKUP($D1329,'2. Provider Details'!$A:$H,2,FALSE),"Select Supplier")</f>
        <v>Dean Row Court  
Summerfields Village Centre 
Dean Row Road  
Wilmslow 
SK9 2TB</v>
      </c>
      <c r="F1329" s="255">
        <f>IFERROR(VLOOKUP($D1329,'2. Provider Details'!$A:$H,6,FALSE),"Select Supplier")</f>
        <v>235030744</v>
      </c>
      <c r="G1329" s="256" t="s">
        <v>178</v>
      </c>
      <c r="H1329" s="256"/>
      <c r="I1329" s="256"/>
      <c r="J1329" s="255" t="str">
        <f>IFERROR(VLOOKUP($D1329,'2. Provider Details'!$A:$H,7,FALSE),"Select Supplier")</f>
        <v>Yes</v>
      </c>
      <c r="K1329" s="257">
        <v>2</v>
      </c>
      <c r="L1329" s="251">
        <v>45233</v>
      </c>
      <c r="M1329" s="251">
        <v>45236</v>
      </c>
      <c r="N1329" s="251">
        <v>45331</v>
      </c>
      <c r="O1329" s="256" t="s">
        <v>184</v>
      </c>
      <c r="P1329" s="205"/>
      <c r="Q1329" s="205"/>
      <c r="R1329" s="205"/>
      <c r="S1329" s="205"/>
      <c r="T1329" s="205"/>
      <c r="U1329" s="205"/>
      <c r="V1329" s="205"/>
      <c r="W1329" s="205"/>
      <c r="X1329" s="205"/>
      <c r="Y1329" s="205"/>
      <c r="Z1329" s="205"/>
      <c r="AA1329" s="205"/>
      <c r="AB1329" s="205"/>
      <c r="AC1329" s="205"/>
      <c r="AD1329" s="205"/>
      <c r="AE1329" s="205"/>
      <c r="AF1329" s="205"/>
      <c r="AG1329" s="205"/>
      <c r="AH1329" s="205"/>
      <c r="AI1329" s="205"/>
      <c r="AJ1329" s="205"/>
      <c r="AK1329" s="205"/>
      <c r="AL1329" s="205"/>
      <c r="AM1329" s="205"/>
      <c r="AN1329" s="205"/>
      <c r="AO1329" s="205"/>
      <c r="AP1329" s="205"/>
      <c r="AQ1329" s="205"/>
      <c r="AR1329" s="205"/>
      <c r="AS1329" s="205"/>
      <c r="AT1329" s="205"/>
      <c r="AU1329" s="205"/>
      <c r="AV1329" s="205"/>
      <c r="AW1329" s="205"/>
      <c r="AX1329" s="205"/>
      <c r="AY1329" s="205"/>
      <c r="AZ1329" s="205"/>
      <c r="BA1329" s="205"/>
      <c r="BB1329" s="205"/>
      <c r="BC1329" s="205"/>
      <c r="BD1329" s="205"/>
      <c r="BE1329" s="205"/>
      <c r="BF1329" s="205"/>
      <c r="BG1329" s="205"/>
      <c r="BH1329" s="205"/>
      <c r="BI1329" s="205"/>
      <c r="BJ1329" s="205"/>
      <c r="BK1329" s="205"/>
      <c r="BL1329" s="205"/>
      <c r="BM1329" s="205"/>
      <c r="BN1329" s="205"/>
      <c r="BO1329" s="205"/>
      <c r="BP1329" s="205"/>
      <c r="BQ1329" s="205"/>
      <c r="BR1329" s="205"/>
      <c r="BS1329" s="205"/>
      <c r="BT1329" s="205"/>
      <c r="BU1329" s="205"/>
      <c r="BV1329" s="205"/>
      <c r="BW1329" s="205"/>
      <c r="BX1329" s="205"/>
      <c r="BY1329" s="205"/>
      <c r="BZ1329" s="205"/>
      <c r="CA1329" s="205"/>
      <c r="CB1329" s="205"/>
      <c r="CC1329" s="205"/>
      <c r="CD1329" s="205"/>
    </row>
    <row r="1330" spans="1:82" s="245" customFormat="1" ht="60" x14ac:dyDescent="0.2">
      <c r="A1330" s="251">
        <v>45232</v>
      </c>
      <c r="B1330" s="251">
        <v>45233</v>
      </c>
      <c r="C1330" s="252">
        <v>6432</v>
      </c>
      <c r="D1330" s="253" t="s">
        <v>90</v>
      </c>
      <c r="E1330" s="254" t="str">
        <f>IFERROR(VLOOKUP($D1330,'2. Provider Details'!$A:$H,2,FALSE),"Select Supplier")</f>
        <v>Dean Row Court  
Summerfields Village Centre 
Dean Row Road  
Wilmslow 
SK9 2TB</v>
      </c>
      <c r="F1330" s="255">
        <f>IFERROR(VLOOKUP($D1330,'2. Provider Details'!$A:$H,6,FALSE),"Select Supplier")</f>
        <v>235030744</v>
      </c>
      <c r="G1330" s="256" t="s">
        <v>5</v>
      </c>
      <c r="H1330" s="256"/>
      <c r="I1330" s="256"/>
      <c r="J1330" s="255" t="str">
        <f>IFERROR(VLOOKUP($D1330,'2. Provider Details'!$A:$H,7,FALSE),"Select Supplier")</f>
        <v>Yes</v>
      </c>
      <c r="K1330" s="257">
        <v>1</v>
      </c>
      <c r="L1330" s="251">
        <v>45236</v>
      </c>
      <c r="M1330" s="251">
        <v>45243</v>
      </c>
      <c r="N1330" s="251">
        <v>45373</v>
      </c>
      <c r="O1330" s="256" t="s">
        <v>12</v>
      </c>
      <c r="P1330" s="205"/>
      <c r="Q1330" s="205"/>
      <c r="R1330" s="205"/>
      <c r="S1330" s="205"/>
      <c r="T1330" s="205"/>
      <c r="U1330" s="205"/>
      <c r="V1330" s="205"/>
      <c r="W1330" s="205"/>
      <c r="X1330" s="205"/>
      <c r="Y1330" s="205"/>
      <c r="Z1330" s="205"/>
      <c r="AA1330" s="205"/>
      <c r="AB1330" s="205"/>
      <c r="AC1330" s="205"/>
      <c r="AD1330" s="205"/>
      <c r="AE1330" s="205"/>
      <c r="AF1330" s="205"/>
      <c r="AG1330" s="205"/>
      <c r="AH1330" s="205"/>
      <c r="AI1330" s="205"/>
      <c r="AJ1330" s="205"/>
      <c r="AK1330" s="205"/>
      <c r="AL1330" s="205"/>
      <c r="AM1330" s="205"/>
      <c r="AN1330" s="205"/>
      <c r="AO1330" s="205"/>
      <c r="AP1330" s="205"/>
      <c r="AQ1330" s="205"/>
      <c r="AR1330" s="205"/>
      <c r="AS1330" s="205"/>
      <c r="AT1330" s="205"/>
      <c r="AU1330" s="205"/>
      <c r="AV1330" s="205"/>
      <c r="AW1330" s="205"/>
      <c r="AX1330" s="205"/>
      <c r="AY1330" s="205"/>
      <c r="AZ1330" s="205"/>
      <c r="BA1330" s="205"/>
      <c r="BB1330" s="205"/>
      <c r="BC1330" s="205"/>
      <c r="BD1330" s="205"/>
      <c r="BE1330" s="205"/>
      <c r="BF1330" s="205"/>
      <c r="BG1330" s="205"/>
      <c r="BH1330" s="205"/>
      <c r="BI1330" s="205"/>
      <c r="BJ1330" s="205"/>
      <c r="BK1330" s="205"/>
      <c r="BL1330" s="205"/>
      <c r="BM1330" s="205"/>
      <c r="BN1330" s="205"/>
      <c r="BO1330" s="205"/>
      <c r="BP1330" s="205"/>
      <c r="BQ1330" s="205"/>
      <c r="BR1330" s="205"/>
      <c r="BS1330" s="205"/>
      <c r="BT1330" s="205"/>
      <c r="BU1330" s="205"/>
      <c r="BV1330" s="205"/>
      <c r="BW1330" s="205"/>
      <c r="BX1330" s="205"/>
      <c r="BY1330" s="205"/>
      <c r="BZ1330" s="205"/>
      <c r="CA1330" s="205"/>
      <c r="CB1330" s="205"/>
      <c r="CC1330" s="205"/>
      <c r="CD1330" s="205"/>
    </row>
    <row r="1331" spans="1:82" s="245" customFormat="1" ht="60" x14ac:dyDescent="0.2">
      <c r="A1331" s="251">
        <v>45233</v>
      </c>
      <c r="B1331" s="251">
        <v>45236</v>
      </c>
      <c r="C1331" s="252">
        <v>1170</v>
      </c>
      <c r="D1331" s="253" t="s">
        <v>90</v>
      </c>
      <c r="E1331" s="254" t="str">
        <f>IFERROR(VLOOKUP($D1331,'2. Provider Details'!$A:$H,2,FALSE),"Select Supplier")</f>
        <v>Dean Row Court  
Summerfields Village Centre 
Dean Row Road  
Wilmslow 
SK9 2TB</v>
      </c>
      <c r="F1331" s="255">
        <f>IFERROR(VLOOKUP($D1331,'2. Provider Details'!$A:$H,6,FALSE),"Select Supplier")</f>
        <v>235030744</v>
      </c>
      <c r="G1331" s="256" t="s">
        <v>5</v>
      </c>
      <c r="H1331" s="256"/>
      <c r="I1331" s="256"/>
      <c r="J1331" s="255" t="str">
        <f>IFERROR(VLOOKUP($D1331,'2. Provider Details'!$A:$H,7,FALSE),"Select Supplier")</f>
        <v>Yes</v>
      </c>
      <c r="K1331" s="257">
        <v>2</v>
      </c>
      <c r="L1331" s="251">
        <v>45236</v>
      </c>
      <c r="M1331" s="251">
        <v>45236</v>
      </c>
      <c r="N1331" s="251">
        <v>45331</v>
      </c>
      <c r="O1331" s="256" t="s">
        <v>12</v>
      </c>
      <c r="P1331" s="205"/>
      <c r="Q1331" s="205"/>
      <c r="R1331" s="205"/>
      <c r="S1331" s="205"/>
      <c r="T1331" s="205"/>
      <c r="U1331" s="205"/>
      <c r="V1331" s="205"/>
      <c r="W1331" s="205"/>
      <c r="X1331" s="205"/>
      <c r="Y1331" s="205"/>
      <c r="Z1331" s="205"/>
      <c r="AA1331" s="205"/>
      <c r="AB1331" s="205"/>
      <c r="AC1331" s="205"/>
      <c r="AD1331" s="205"/>
      <c r="AE1331" s="205"/>
      <c r="AF1331" s="205"/>
      <c r="AG1331" s="205"/>
      <c r="AH1331" s="205"/>
      <c r="AI1331" s="205"/>
      <c r="AJ1331" s="205"/>
      <c r="AK1331" s="205"/>
      <c r="AL1331" s="205"/>
      <c r="AM1331" s="205"/>
      <c r="AN1331" s="205"/>
      <c r="AO1331" s="205"/>
      <c r="AP1331" s="205"/>
      <c r="AQ1331" s="205"/>
      <c r="AR1331" s="205"/>
      <c r="AS1331" s="205"/>
      <c r="AT1331" s="205"/>
      <c r="AU1331" s="205"/>
      <c r="AV1331" s="205"/>
      <c r="AW1331" s="205"/>
      <c r="AX1331" s="205"/>
      <c r="AY1331" s="205"/>
      <c r="AZ1331" s="205"/>
      <c r="BA1331" s="205"/>
      <c r="BB1331" s="205"/>
      <c r="BC1331" s="205"/>
      <c r="BD1331" s="205"/>
      <c r="BE1331" s="205"/>
      <c r="BF1331" s="205"/>
      <c r="BG1331" s="205"/>
      <c r="BH1331" s="205"/>
      <c r="BI1331" s="205"/>
      <c r="BJ1331" s="205"/>
      <c r="BK1331" s="205"/>
      <c r="BL1331" s="205"/>
      <c r="BM1331" s="205"/>
      <c r="BN1331" s="205"/>
      <c r="BO1331" s="205"/>
      <c r="BP1331" s="205"/>
      <c r="BQ1331" s="205"/>
      <c r="BR1331" s="205"/>
      <c r="BS1331" s="205"/>
      <c r="BT1331" s="205"/>
      <c r="BU1331" s="205"/>
      <c r="BV1331" s="205"/>
      <c r="BW1331" s="205"/>
      <c r="BX1331" s="205"/>
      <c r="BY1331" s="205"/>
      <c r="BZ1331" s="205"/>
      <c r="CA1331" s="205"/>
      <c r="CB1331" s="205"/>
      <c r="CC1331" s="205"/>
      <c r="CD1331" s="205"/>
    </row>
    <row r="1332" spans="1:82" s="245" customFormat="1" ht="60" customHeight="1" x14ac:dyDescent="0.2">
      <c r="A1332" s="251">
        <v>45190</v>
      </c>
      <c r="B1332" s="251">
        <v>45197</v>
      </c>
      <c r="C1332" s="252">
        <v>3840</v>
      </c>
      <c r="D1332" s="253" t="s">
        <v>299</v>
      </c>
      <c r="E1332" s="254" t="str">
        <f>IFERROR(VLOOKUP($D1332,'2. Provider Details'!$A:$H,2,FALSE),"Select Supplier")</f>
        <v>5 St Paul's Square
Burton on Trent
Staffordshire
DE14 2EF</v>
      </c>
      <c r="F1332" s="255" t="str">
        <f>IFERROR(VLOOKUP($D1332,'2. Provider Details'!$A:$H,6,FALSE),"Select Supplier")</f>
        <v>N/A</v>
      </c>
      <c r="G1332" s="256" t="s">
        <v>44</v>
      </c>
      <c r="H1332" s="256"/>
      <c r="I1332" s="256"/>
      <c r="J1332" s="255" t="str">
        <f>IFERROR(VLOOKUP($D1332,'2. Provider Details'!$A:$H,7,FALSE),"Select Supplier")</f>
        <v>Yes</v>
      </c>
      <c r="K1332" s="257" t="s">
        <v>162</v>
      </c>
      <c r="L1332" s="251">
        <v>45197</v>
      </c>
      <c r="M1332" s="251">
        <v>45194</v>
      </c>
      <c r="N1332" s="251">
        <v>45282</v>
      </c>
      <c r="O1332" s="256" t="s">
        <v>12</v>
      </c>
      <c r="P1332" s="205"/>
      <c r="Q1332" s="205"/>
      <c r="R1332" s="205"/>
      <c r="S1332" s="205"/>
      <c r="T1332" s="205"/>
      <c r="U1332" s="205"/>
      <c r="V1332" s="205"/>
      <c r="W1332" s="205"/>
      <c r="X1332" s="205"/>
      <c r="Y1332" s="205"/>
      <c r="Z1332" s="205"/>
      <c r="AA1332" s="205"/>
      <c r="AB1332" s="205"/>
      <c r="AC1332" s="205"/>
      <c r="AD1332" s="205"/>
      <c r="AE1332" s="205"/>
      <c r="AF1332" s="205"/>
      <c r="AG1332" s="205"/>
      <c r="AH1332" s="205"/>
      <c r="AI1332" s="205"/>
      <c r="AJ1332" s="205"/>
      <c r="AK1332" s="205"/>
      <c r="AL1332" s="205"/>
      <c r="AM1332" s="205"/>
      <c r="AN1332" s="205"/>
      <c r="AO1332" s="205"/>
      <c r="AP1332" s="205"/>
      <c r="AQ1332" s="205"/>
      <c r="AR1332" s="205"/>
      <c r="AS1332" s="205"/>
      <c r="AT1332" s="205"/>
      <c r="AU1332" s="205"/>
      <c r="AV1332" s="205"/>
      <c r="AW1332" s="205"/>
      <c r="AX1332" s="205"/>
      <c r="AY1332" s="205"/>
      <c r="AZ1332" s="205"/>
      <c r="BA1332" s="205"/>
      <c r="BB1332" s="205"/>
      <c r="BC1332" s="205"/>
      <c r="BD1332" s="205"/>
      <c r="BE1332" s="205"/>
      <c r="BF1332" s="205"/>
      <c r="BG1332" s="205"/>
      <c r="BH1332" s="205"/>
      <c r="BI1332" s="205"/>
      <c r="BJ1332" s="205"/>
      <c r="BK1332" s="205"/>
      <c r="BL1332" s="205"/>
      <c r="BM1332" s="205"/>
      <c r="BN1332" s="205"/>
      <c r="BO1332" s="205"/>
      <c r="BP1332" s="205"/>
      <c r="BQ1332" s="205"/>
      <c r="BR1332" s="205"/>
      <c r="BS1332" s="205"/>
      <c r="BT1332" s="205"/>
      <c r="BU1332" s="205"/>
      <c r="BV1332" s="205"/>
      <c r="BW1332" s="205"/>
      <c r="BX1332" s="205"/>
      <c r="BY1332" s="205"/>
      <c r="BZ1332" s="205"/>
      <c r="CA1332" s="205"/>
      <c r="CB1332" s="205"/>
      <c r="CC1332" s="205"/>
      <c r="CD1332" s="205"/>
    </row>
    <row r="1333" spans="1:82" ht="15" hidden="1" customHeight="1" x14ac:dyDescent="0.2">
      <c r="A1333" s="184"/>
      <c r="B1333" s="184"/>
      <c r="C1333" s="188"/>
      <c r="D1333" s="185"/>
      <c r="E1333" s="189" t="str">
        <f>IFERROR(VLOOKUP($D1333,'2. Provider Details'!$A:$H,2,FALSE),"Select Supplier")</f>
        <v>Select Supplier</v>
      </c>
      <c r="F1333" s="190" t="str">
        <f>IFERROR(VLOOKUP($D1333,'2. Provider Details'!$A:$H,6,FALSE),"Select Supplier")</f>
        <v>Select Supplier</v>
      </c>
      <c r="G1333" s="183"/>
      <c r="H1333" s="183"/>
      <c r="I1333" s="183"/>
      <c r="J1333" s="190" t="str">
        <f>IFERROR(VLOOKUP($D1333,'2. Provider Details'!$A:$H,7,FALSE),"Select Supplier")</f>
        <v>Select Supplier</v>
      </c>
      <c r="K1333" s="186"/>
      <c r="L1333" s="184"/>
      <c r="M1333" s="184"/>
      <c r="N1333" s="184"/>
      <c r="O1333" s="183"/>
      <c r="P1333" s="11"/>
    </row>
    <row r="1334" spans="1:82" s="245" customFormat="1" ht="60" x14ac:dyDescent="0.2">
      <c r="A1334" s="251">
        <v>45175</v>
      </c>
      <c r="B1334" s="251">
        <v>45175</v>
      </c>
      <c r="C1334" s="252">
        <v>2520</v>
      </c>
      <c r="D1334" s="253" t="s">
        <v>80</v>
      </c>
      <c r="E1334" s="254" t="str">
        <f>IFERROR(VLOOKUP($D1334,'2. Provider Details'!$A:$H,2,FALSE),"Select Supplier")</f>
        <v>11 Ferndell Close 
Cannock 
Staffs 
WS11 1HR</v>
      </c>
      <c r="F1334" s="255" t="str">
        <f>IFERROR(VLOOKUP($D1334,'2. Provider Details'!$A:$H,6,FALSE),"Select Supplier")</f>
        <v>N/A</v>
      </c>
      <c r="G1334" s="256" t="s">
        <v>5</v>
      </c>
      <c r="H1334" s="256"/>
      <c r="I1334" s="256"/>
      <c r="J1334" s="255" t="str">
        <f>IFERROR(VLOOKUP($D1334,'2. Provider Details'!$A:$H,7,FALSE),"Select Supplier")</f>
        <v>Yes</v>
      </c>
      <c r="K1334" s="257">
        <v>3</v>
      </c>
      <c r="L1334" s="251">
        <v>45175</v>
      </c>
      <c r="M1334" s="251">
        <v>45180</v>
      </c>
      <c r="N1334" s="251">
        <v>45226</v>
      </c>
      <c r="O1334" s="256" t="s">
        <v>12</v>
      </c>
      <c r="P1334" s="205"/>
      <c r="Q1334" s="205"/>
      <c r="R1334" s="205"/>
      <c r="S1334" s="205"/>
      <c r="T1334" s="205"/>
      <c r="U1334" s="205"/>
      <c r="V1334" s="205"/>
      <c r="W1334" s="205"/>
      <c r="X1334" s="205"/>
      <c r="Y1334" s="205"/>
      <c r="Z1334" s="205"/>
      <c r="AA1334" s="205"/>
      <c r="AB1334" s="205"/>
      <c r="AC1334" s="205"/>
      <c r="AD1334" s="205"/>
      <c r="AE1334" s="205"/>
      <c r="AF1334" s="205"/>
      <c r="AG1334" s="205"/>
      <c r="AH1334" s="205"/>
      <c r="AI1334" s="205"/>
      <c r="AJ1334" s="205"/>
      <c r="AK1334" s="205"/>
      <c r="AL1334" s="205"/>
      <c r="AM1334" s="205"/>
      <c r="AN1334" s="205"/>
      <c r="AO1334" s="205"/>
      <c r="AP1334" s="205"/>
      <c r="AQ1334" s="205"/>
      <c r="AR1334" s="205"/>
      <c r="AS1334" s="205"/>
      <c r="AT1334" s="205"/>
      <c r="AU1334" s="205"/>
      <c r="AV1334" s="205"/>
      <c r="AW1334" s="205"/>
      <c r="AX1334" s="205"/>
      <c r="AY1334" s="205"/>
      <c r="AZ1334" s="205"/>
      <c r="BA1334" s="205"/>
      <c r="BB1334" s="205"/>
      <c r="BC1334" s="205"/>
      <c r="BD1334" s="205"/>
      <c r="BE1334" s="205"/>
      <c r="BF1334" s="205"/>
      <c r="BG1334" s="205"/>
      <c r="BH1334" s="205"/>
      <c r="BI1334" s="205"/>
      <c r="BJ1334" s="205"/>
      <c r="BK1334" s="205"/>
      <c r="BL1334" s="205"/>
      <c r="BM1334" s="205"/>
      <c r="BN1334" s="205"/>
      <c r="BO1334" s="205"/>
      <c r="BP1334" s="205"/>
      <c r="BQ1334" s="205"/>
      <c r="BR1334" s="205"/>
      <c r="BS1334" s="205"/>
      <c r="BT1334" s="205"/>
      <c r="BU1334" s="205"/>
      <c r="BV1334" s="205"/>
      <c r="BW1334" s="205"/>
      <c r="BX1334" s="205"/>
      <c r="BY1334" s="205"/>
      <c r="BZ1334" s="205"/>
      <c r="CA1334" s="205"/>
      <c r="CB1334" s="205"/>
      <c r="CC1334" s="205"/>
      <c r="CD1334" s="205"/>
    </row>
    <row r="1335" spans="1:82" ht="15" hidden="1" customHeight="1" x14ac:dyDescent="0.2">
      <c r="A1335" s="184"/>
      <c r="B1335" s="184"/>
      <c r="C1335" s="188"/>
      <c r="D1335" s="185"/>
      <c r="E1335" s="189" t="str">
        <f>IFERROR(VLOOKUP($D1335,'2. Provider Details'!$A:$H,2,FALSE),"Select Supplier")</f>
        <v>Select Supplier</v>
      </c>
      <c r="F1335" s="190" t="str">
        <f>IFERROR(VLOOKUP($D1335,'2. Provider Details'!$A:$H,6,FALSE),"Select Supplier")</f>
        <v>Select Supplier</v>
      </c>
      <c r="G1335" s="183"/>
      <c r="H1335" s="183"/>
      <c r="I1335" s="183"/>
      <c r="J1335" s="190" t="str">
        <f>IFERROR(VLOOKUP($D1335,'2. Provider Details'!$A:$H,7,FALSE),"Select Supplier")</f>
        <v>Select Supplier</v>
      </c>
      <c r="K1335" s="186"/>
      <c r="L1335" s="184"/>
      <c r="M1335" s="184"/>
      <c r="N1335" s="184"/>
      <c r="O1335" s="183"/>
      <c r="P1335" s="11"/>
    </row>
    <row r="1336" spans="1:82" s="245" customFormat="1" ht="60" x14ac:dyDescent="0.2">
      <c r="A1336" s="251">
        <v>45189</v>
      </c>
      <c r="B1336" s="251">
        <v>45189</v>
      </c>
      <c r="C1336" s="252">
        <v>4320</v>
      </c>
      <c r="D1336" s="253" t="s">
        <v>80</v>
      </c>
      <c r="E1336" s="254" t="str">
        <f>IFERROR(VLOOKUP($D1336,'2. Provider Details'!$A:$H,2,FALSE),"Select Supplier")</f>
        <v>11 Ferndell Close 
Cannock 
Staffs 
WS11 1HR</v>
      </c>
      <c r="F1336" s="255" t="str">
        <f>IFERROR(VLOOKUP($D1336,'2. Provider Details'!$A:$H,6,FALSE),"Select Supplier")</f>
        <v>N/A</v>
      </c>
      <c r="G1336" s="256" t="s">
        <v>5</v>
      </c>
      <c r="H1336" s="256"/>
      <c r="I1336" s="256"/>
      <c r="J1336" s="255" t="str">
        <f>IFERROR(VLOOKUP($D1336,'2. Provider Details'!$A:$H,7,FALSE),"Select Supplier")</f>
        <v>Yes</v>
      </c>
      <c r="K1336" s="257">
        <v>2</v>
      </c>
      <c r="L1336" s="251">
        <v>45189</v>
      </c>
      <c r="M1336" s="251">
        <v>45194</v>
      </c>
      <c r="N1336" s="251">
        <v>45282</v>
      </c>
      <c r="O1336" s="256" t="s">
        <v>12</v>
      </c>
      <c r="P1336" s="205"/>
      <c r="Q1336" s="205"/>
      <c r="R1336" s="205"/>
      <c r="S1336" s="205"/>
      <c r="T1336" s="205"/>
      <c r="U1336" s="205"/>
      <c r="V1336" s="205"/>
      <c r="W1336" s="205"/>
      <c r="X1336" s="205"/>
      <c r="Y1336" s="205"/>
      <c r="Z1336" s="205"/>
      <c r="AA1336" s="205"/>
      <c r="AB1336" s="205"/>
      <c r="AC1336" s="205"/>
      <c r="AD1336" s="205"/>
      <c r="AE1336" s="205"/>
      <c r="AF1336" s="205"/>
      <c r="AG1336" s="205"/>
      <c r="AH1336" s="205"/>
      <c r="AI1336" s="205"/>
      <c r="AJ1336" s="205"/>
      <c r="AK1336" s="205"/>
      <c r="AL1336" s="205"/>
      <c r="AM1336" s="205"/>
      <c r="AN1336" s="205"/>
      <c r="AO1336" s="205"/>
      <c r="AP1336" s="205"/>
      <c r="AQ1336" s="205"/>
      <c r="AR1336" s="205"/>
      <c r="AS1336" s="205"/>
      <c r="AT1336" s="205"/>
      <c r="AU1336" s="205"/>
      <c r="AV1336" s="205"/>
      <c r="AW1336" s="205"/>
      <c r="AX1336" s="205"/>
      <c r="AY1336" s="205"/>
      <c r="AZ1336" s="205"/>
      <c r="BA1336" s="205"/>
      <c r="BB1336" s="205"/>
      <c r="BC1336" s="205"/>
      <c r="BD1336" s="205"/>
      <c r="BE1336" s="205"/>
      <c r="BF1336" s="205"/>
      <c r="BG1336" s="205"/>
      <c r="BH1336" s="205"/>
      <c r="BI1336" s="205"/>
      <c r="BJ1336" s="205"/>
      <c r="BK1336" s="205"/>
      <c r="BL1336" s="205"/>
      <c r="BM1336" s="205"/>
      <c r="BN1336" s="205"/>
      <c r="BO1336" s="205"/>
      <c r="BP1336" s="205"/>
      <c r="BQ1336" s="205"/>
      <c r="BR1336" s="205"/>
      <c r="BS1336" s="205"/>
      <c r="BT1336" s="205"/>
      <c r="BU1336" s="205"/>
      <c r="BV1336" s="205"/>
      <c r="BW1336" s="205"/>
      <c r="BX1336" s="205"/>
      <c r="BY1336" s="205"/>
      <c r="BZ1336" s="205"/>
      <c r="CA1336" s="205"/>
      <c r="CB1336" s="205"/>
      <c r="CC1336" s="205"/>
      <c r="CD1336" s="205"/>
    </row>
    <row r="1337" spans="1:82" ht="15" hidden="1" customHeight="1" x14ac:dyDescent="0.2">
      <c r="A1337" s="184"/>
      <c r="B1337" s="184"/>
      <c r="C1337" s="188"/>
      <c r="D1337" s="185"/>
      <c r="E1337" s="189" t="str">
        <f>IFERROR(VLOOKUP($D1337,'2. Provider Details'!$A:$H,2,FALSE),"Select Supplier")</f>
        <v>Select Supplier</v>
      </c>
      <c r="F1337" s="190" t="str">
        <f>IFERROR(VLOOKUP($D1337,'2. Provider Details'!$A:$H,6,FALSE),"Select Supplier")</f>
        <v>Select Supplier</v>
      </c>
      <c r="G1337" s="183"/>
      <c r="H1337" s="183"/>
      <c r="I1337" s="183"/>
      <c r="J1337" s="190" t="str">
        <f>IFERROR(VLOOKUP($D1337,'2. Provider Details'!$A:$H,7,FALSE),"Select Supplier")</f>
        <v>Select Supplier</v>
      </c>
      <c r="K1337" s="186"/>
      <c r="L1337" s="184"/>
      <c r="M1337" s="184"/>
      <c r="N1337" s="184"/>
      <c r="O1337" s="183"/>
      <c r="P1337" s="11"/>
    </row>
    <row r="1338" spans="1:82" ht="60" hidden="1" customHeight="1" x14ac:dyDescent="0.2">
      <c r="A1338" s="87">
        <v>45582</v>
      </c>
      <c r="B1338" s="87" t="s">
        <v>410</v>
      </c>
      <c r="C1338" s="110">
        <v>4290</v>
      </c>
      <c r="D1338" s="85" t="s">
        <v>80</v>
      </c>
      <c r="E1338" s="28" t="str">
        <f>IFERROR(VLOOKUP($D1338,'2. Provider Details'!$A:$H,2,FALSE),"Select Supplier")</f>
        <v>11 Ferndell Close 
Cannock 
Staffs 
WS11 1HR</v>
      </c>
      <c r="F1338" s="31" t="str">
        <f>IFERROR(VLOOKUP($D1338,'2. Provider Details'!$A:$H,6,FALSE),"Select Supplier")</f>
        <v>N/A</v>
      </c>
      <c r="G1338" s="86" t="s">
        <v>5</v>
      </c>
      <c r="H1338" s="86"/>
      <c r="I1338" s="86"/>
      <c r="J1338" s="31" t="str">
        <f>IFERROR(VLOOKUP($D1338,'2. Provider Details'!$A:$H,7,FALSE),"Select Supplier")</f>
        <v>Yes</v>
      </c>
      <c r="K1338" s="89">
        <v>1</v>
      </c>
      <c r="L1338" s="87">
        <v>45216</v>
      </c>
      <c r="M1338" s="87">
        <v>45222</v>
      </c>
      <c r="N1338" s="87">
        <v>45331</v>
      </c>
      <c r="O1338" s="108" t="s">
        <v>184</v>
      </c>
      <c r="P1338" s="11"/>
    </row>
    <row r="1339" spans="1:82" s="245" customFormat="1" ht="60" x14ac:dyDescent="0.2">
      <c r="A1339" s="251">
        <v>45189</v>
      </c>
      <c r="B1339" s="251">
        <v>45189</v>
      </c>
      <c r="C1339" s="252">
        <v>2880</v>
      </c>
      <c r="D1339" s="253" t="s">
        <v>80</v>
      </c>
      <c r="E1339" s="254" t="str">
        <f>IFERROR(VLOOKUP($D1339,'2. Provider Details'!$A:$H,2,FALSE),"Select Supplier")</f>
        <v>11 Ferndell Close 
Cannock 
Staffs 
WS11 1HR</v>
      </c>
      <c r="F1339" s="255" t="str">
        <f>IFERROR(VLOOKUP($D1339,'2. Provider Details'!$A:$H,6,FALSE),"Select Supplier")</f>
        <v>N/A</v>
      </c>
      <c r="G1339" s="256" t="s">
        <v>5</v>
      </c>
      <c r="H1339" s="256"/>
      <c r="I1339" s="256"/>
      <c r="J1339" s="255" t="str">
        <f>IFERROR(VLOOKUP($D1339,'2. Provider Details'!$A:$H,7,FALSE),"Select Supplier")</f>
        <v>Yes</v>
      </c>
      <c r="K1339" s="257">
        <v>2</v>
      </c>
      <c r="L1339" s="251">
        <v>45189</v>
      </c>
      <c r="M1339" s="251">
        <v>45194</v>
      </c>
      <c r="N1339" s="251">
        <v>45282</v>
      </c>
      <c r="O1339" s="256" t="s">
        <v>12</v>
      </c>
      <c r="P1339" s="205"/>
      <c r="Q1339" s="205"/>
      <c r="R1339" s="205"/>
      <c r="S1339" s="205"/>
      <c r="T1339" s="205"/>
      <c r="U1339" s="205"/>
      <c r="V1339" s="205"/>
      <c r="W1339" s="205"/>
      <c r="X1339" s="205"/>
      <c r="Y1339" s="205"/>
      <c r="Z1339" s="205"/>
      <c r="AA1339" s="205"/>
      <c r="AB1339" s="205"/>
      <c r="AC1339" s="205"/>
      <c r="AD1339" s="205"/>
      <c r="AE1339" s="205"/>
      <c r="AF1339" s="205"/>
      <c r="AG1339" s="205"/>
      <c r="AH1339" s="205"/>
      <c r="AI1339" s="205"/>
      <c r="AJ1339" s="205"/>
      <c r="AK1339" s="205"/>
      <c r="AL1339" s="205"/>
      <c r="AM1339" s="205"/>
      <c r="AN1339" s="205"/>
      <c r="AO1339" s="205"/>
      <c r="AP1339" s="205"/>
      <c r="AQ1339" s="205"/>
      <c r="AR1339" s="205"/>
      <c r="AS1339" s="205"/>
      <c r="AT1339" s="205"/>
      <c r="AU1339" s="205"/>
      <c r="AV1339" s="205"/>
      <c r="AW1339" s="205"/>
      <c r="AX1339" s="205"/>
      <c r="AY1339" s="205"/>
      <c r="AZ1339" s="205"/>
      <c r="BA1339" s="205"/>
      <c r="BB1339" s="205"/>
      <c r="BC1339" s="205"/>
      <c r="BD1339" s="205"/>
      <c r="BE1339" s="205"/>
      <c r="BF1339" s="205"/>
      <c r="BG1339" s="205"/>
      <c r="BH1339" s="205"/>
      <c r="BI1339" s="205"/>
      <c r="BJ1339" s="205"/>
      <c r="BK1339" s="205"/>
      <c r="BL1339" s="205"/>
      <c r="BM1339" s="205"/>
      <c r="BN1339" s="205"/>
      <c r="BO1339" s="205"/>
      <c r="BP1339" s="205"/>
      <c r="BQ1339" s="205"/>
      <c r="BR1339" s="205"/>
      <c r="BS1339" s="205"/>
      <c r="BT1339" s="205"/>
      <c r="BU1339" s="205"/>
      <c r="BV1339" s="205"/>
      <c r="BW1339" s="205"/>
      <c r="BX1339" s="205"/>
      <c r="BY1339" s="205"/>
      <c r="BZ1339" s="205"/>
      <c r="CA1339" s="205"/>
      <c r="CB1339" s="205"/>
      <c r="CC1339" s="205"/>
      <c r="CD1339" s="205"/>
    </row>
    <row r="1340" spans="1:82" s="245" customFormat="1" ht="60" x14ac:dyDescent="0.2">
      <c r="A1340" s="251">
        <v>45183</v>
      </c>
      <c r="B1340" s="251">
        <v>45183</v>
      </c>
      <c r="C1340" s="252">
        <v>4550</v>
      </c>
      <c r="D1340" s="253" t="s">
        <v>80</v>
      </c>
      <c r="E1340" s="254" t="str">
        <f>IFERROR(VLOOKUP($D1340,'2. Provider Details'!$A:$H,2,FALSE),"Select Supplier")</f>
        <v>11 Ferndell Close 
Cannock 
Staffs 
WS11 1HR</v>
      </c>
      <c r="F1340" s="255" t="str">
        <f>IFERROR(VLOOKUP($D1340,'2. Provider Details'!$A:$H,6,FALSE),"Select Supplier")</f>
        <v>N/A</v>
      </c>
      <c r="G1340" s="256" t="s">
        <v>162</v>
      </c>
      <c r="H1340" s="256"/>
      <c r="I1340" s="256"/>
      <c r="J1340" s="255" t="str">
        <f>IFERROR(VLOOKUP($D1340,'2. Provider Details'!$A:$H,7,FALSE),"Select Supplier")</f>
        <v>Yes</v>
      </c>
      <c r="K1340" s="257" t="s">
        <v>44</v>
      </c>
      <c r="L1340" s="251">
        <v>45183</v>
      </c>
      <c r="M1340" s="251">
        <v>45180</v>
      </c>
      <c r="N1340" s="251">
        <v>45226</v>
      </c>
      <c r="O1340" s="256" t="s">
        <v>12</v>
      </c>
      <c r="P1340" s="205"/>
      <c r="Q1340" s="205"/>
      <c r="R1340" s="205"/>
      <c r="S1340" s="205"/>
      <c r="T1340" s="205"/>
      <c r="U1340" s="205"/>
      <c r="V1340" s="205"/>
      <c r="W1340" s="205"/>
      <c r="X1340" s="205"/>
      <c r="Y1340" s="205"/>
      <c r="Z1340" s="205"/>
      <c r="AA1340" s="205"/>
      <c r="AB1340" s="205"/>
      <c r="AC1340" s="205"/>
      <c r="AD1340" s="205"/>
      <c r="AE1340" s="205"/>
      <c r="AF1340" s="205"/>
      <c r="AG1340" s="205"/>
      <c r="AH1340" s="205"/>
      <c r="AI1340" s="205"/>
      <c r="AJ1340" s="205"/>
      <c r="AK1340" s="205"/>
      <c r="AL1340" s="205"/>
      <c r="AM1340" s="205"/>
      <c r="AN1340" s="205"/>
      <c r="AO1340" s="205"/>
      <c r="AP1340" s="205"/>
      <c r="AQ1340" s="205"/>
      <c r="AR1340" s="205"/>
      <c r="AS1340" s="205"/>
      <c r="AT1340" s="205"/>
      <c r="AU1340" s="205"/>
      <c r="AV1340" s="205"/>
      <c r="AW1340" s="205"/>
      <c r="AX1340" s="205"/>
      <c r="AY1340" s="205"/>
      <c r="AZ1340" s="205"/>
      <c r="BA1340" s="205"/>
      <c r="BB1340" s="205"/>
      <c r="BC1340" s="205"/>
      <c r="BD1340" s="205"/>
      <c r="BE1340" s="205"/>
      <c r="BF1340" s="205"/>
      <c r="BG1340" s="205"/>
      <c r="BH1340" s="205"/>
      <c r="BI1340" s="205"/>
      <c r="BJ1340" s="205"/>
      <c r="BK1340" s="205"/>
      <c r="BL1340" s="205"/>
      <c r="BM1340" s="205"/>
      <c r="BN1340" s="205"/>
      <c r="BO1340" s="205"/>
      <c r="BP1340" s="205"/>
      <c r="BQ1340" s="205"/>
      <c r="BR1340" s="205"/>
      <c r="BS1340" s="205"/>
      <c r="BT1340" s="205"/>
      <c r="BU1340" s="205"/>
      <c r="BV1340" s="205"/>
      <c r="BW1340" s="205"/>
      <c r="BX1340" s="205"/>
      <c r="BY1340" s="205"/>
      <c r="BZ1340" s="205"/>
      <c r="CA1340" s="205"/>
      <c r="CB1340" s="205"/>
      <c r="CC1340" s="205"/>
      <c r="CD1340" s="205"/>
    </row>
    <row r="1341" spans="1:82" s="245" customFormat="1" ht="60" x14ac:dyDescent="0.2">
      <c r="A1341" s="251">
        <v>45204</v>
      </c>
      <c r="B1341" s="251">
        <v>45204</v>
      </c>
      <c r="C1341" s="252">
        <v>9000</v>
      </c>
      <c r="D1341" s="253" t="s">
        <v>80</v>
      </c>
      <c r="E1341" s="254" t="str">
        <f>IFERROR(VLOOKUP($D1341,'2. Provider Details'!$A:$H,2,FALSE),"Select Supplier")</f>
        <v>11 Ferndell Close 
Cannock 
Staffs 
WS11 1HR</v>
      </c>
      <c r="F1341" s="255" t="str">
        <f>IFERROR(VLOOKUP($D1341,'2. Provider Details'!$A:$H,6,FALSE),"Select Supplier")</f>
        <v>N/A</v>
      </c>
      <c r="G1341" s="256" t="s">
        <v>5</v>
      </c>
      <c r="H1341" s="256"/>
      <c r="I1341" s="256"/>
      <c r="J1341" s="255" t="str">
        <f>IFERROR(VLOOKUP($D1341,'2. Provider Details'!$A:$H,7,FALSE),"Select Supplier")</f>
        <v>Yes</v>
      </c>
      <c r="K1341" s="257">
        <v>1</v>
      </c>
      <c r="L1341" s="251">
        <v>45204</v>
      </c>
      <c r="M1341" s="251">
        <v>45208</v>
      </c>
      <c r="N1341" s="251">
        <v>45331</v>
      </c>
      <c r="O1341" s="256" t="s">
        <v>12</v>
      </c>
      <c r="P1341" s="205"/>
      <c r="Q1341" s="205"/>
      <c r="R1341" s="205"/>
      <c r="S1341" s="205"/>
      <c r="T1341" s="205"/>
      <c r="U1341" s="205"/>
      <c r="V1341" s="205"/>
      <c r="W1341" s="205"/>
      <c r="X1341" s="205"/>
      <c r="Y1341" s="205"/>
      <c r="Z1341" s="205"/>
      <c r="AA1341" s="205"/>
      <c r="AB1341" s="205"/>
      <c r="AC1341" s="205"/>
      <c r="AD1341" s="205"/>
      <c r="AE1341" s="205"/>
      <c r="AF1341" s="205"/>
      <c r="AG1341" s="205"/>
      <c r="AH1341" s="205"/>
      <c r="AI1341" s="205"/>
      <c r="AJ1341" s="205"/>
      <c r="AK1341" s="205"/>
      <c r="AL1341" s="205"/>
      <c r="AM1341" s="205"/>
      <c r="AN1341" s="205"/>
      <c r="AO1341" s="205"/>
      <c r="AP1341" s="205"/>
      <c r="AQ1341" s="205"/>
      <c r="AR1341" s="205"/>
      <c r="AS1341" s="205"/>
      <c r="AT1341" s="205"/>
      <c r="AU1341" s="205"/>
      <c r="AV1341" s="205"/>
      <c r="AW1341" s="205"/>
      <c r="AX1341" s="205"/>
      <c r="AY1341" s="205"/>
      <c r="AZ1341" s="205"/>
      <c r="BA1341" s="205"/>
      <c r="BB1341" s="205"/>
      <c r="BC1341" s="205"/>
      <c r="BD1341" s="205"/>
      <c r="BE1341" s="205"/>
      <c r="BF1341" s="205"/>
      <c r="BG1341" s="205"/>
      <c r="BH1341" s="205"/>
      <c r="BI1341" s="205"/>
      <c r="BJ1341" s="205"/>
      <c r="BK1341" s="205"/>
      <c r="BL1341" s="205"/>
      <c r="BM1341" s="205"/>
      <c r="BN1341" s="205"/>
      <c r="BO1341" s="205"/>
      <c r="BP1341" s="205"/>
      <c r="BQ1341" s="205"/>
      <c r="BR1341" s="205"/>
      <c r="BS1341" s="205"/>
      <c r="BT1341" s="205"/>
      <c r="BU1341" s="205"/>
      <c r="BV1341" s="205"/>
      <c r="BW1341" s="205"/>
      <c r="BX1341" s="205"/>
      <c r="BY1341" s="205"/>
      <c r="BZ1341" s="205"/>
      <c r="CA1341" s="205"/>
      <c r="CB1341" s="205"/>
      <c r="CC1341" s="205"/>
      <c r="CD1341" s="205"/>
    </row>
    <row r="1342" spans="1:82" ht="15" hidden="1" customHeight="1" x14ac:dyDescent="0.2">
      <c r="A1342" s="184"/>
      <c r="B1342" s="184"/>
      <c r="C1342" s="188"/>
      <c r="D1342" s="185"/>
      <c r="E1342" s="189" t="str">
        <f>IFERROR(VLOOKUP($D1342,'2. Provider Details'!$A:$H,2,FALSE),"Select Supplier")</f>
        <v>Select Supplier</v>
      </c>
      <c r="F1342" s="190" t="str">
        <f>IFERROR(VLOOKUP($D1342,'2. Provider Details'!$A:$H,6,FALSE),"Select Supplier")</f>
        <v>Select Supplier</v>
      </c>
      <c r="G1342" s="183"/>
      <c r="H1342" s="183"/>
      <c r="I1342" s="183"/>
      <c r="J1342" s="190" t="str">
        <f>IFERROR(VLOOKUP($D1342,'2. Provider Details'!$A:$H,7,FALSE),"Select Supplier")</f>
        <v>Select Supplier</v>
      </c>
      <c r="K1342" s="186"/>
      <c r="L1342" s="184"/>
      <c r="M1342" s="184"/>
      <c r="N1342" s="184"/>
      <c r="O1342" s="183"/>
      <c r="P1342" s="11"/>
    </row>
    <row r="1343" spans="1:82" ht="15" hidden="1" customHeight="1" x14ac:dyDescent="0.2">
      <c r="A1343" s="184"/>
      <c r="B1343" s="184"/>
      <c r="C1343" s="188"/>
      <c r="D1343" s="185"/>
      <c r="E1343" s="189" t="str">
        <f>IFERROR(VLOOKUP($D1343,'2. Provider Details'!$A:$H,2,FALSE),"Select Supplier")</f>
        <v>Select Supplier</v>
      </c>
      <c r="F1343" s="190" t="str">
        <f>IFERROR(VLOOKUP($D1343,'2. Provider Details'!$A:$H,6,FALSE),"Select Supplier")</f>
        <v>Select Supplier</v>
      </c>
      <c r="G1343" s="183"/>
      <c r="H1343" s="183"/>
      <c r="I1343" s="183"/>
      <c r="J1343" s="190" t="str">
        <f>IFERROR(VLOOKUP($D1343,'2. Provider Details'!$A:$H,7,FALSE),"Select Supplier")</f>
        <v>Select Supplier</v>
      </c>
      <c r="K1343" s="186"/>
      <c r="L1343" s="184"/>
      <c r="M1343" s="184"/>
      <c r="N1343" s="184"/>
      <c r="O1343" s="183"/>
      <c r="P1343" s="11"/>
    </row>
    <row r="1344" spans="1:82" ht="15" hidden="1" customHeight="1" x14ac:dyDescent="0.2">
      <c r="A1344" s="184"/>
      <c r="B1344" s="184"/>
      <c r="C1344" s="188"/>
      <c r="D1344" s="185"/>
      <c r="E1344" s="189" t="str">
        <f>IFERROR(VLOOKUP($D1344,'2. Provider Details'!$A:$H,2,FALSE),"Select Supplier")</f>
        <v>Select Supplier</v>
      </c>
      <c r="F1344" s="190" t="str">
        <f>IFERROR(VLOOKUP($D1344,'2. Provider Details'!$A:$H,6,FALSE),"Select Supplier")</f>
        <v>Select Supplier</v>
      </c>
      <c r="G1344" s="183"/>
      <c r="H1344" s="183"/>
      <c r="I1344" s="183"/>
      <c r="J1344" s="190" t="str">
        <f>IFERROR(VLOOKUP($D1344,'2. Provider Details'!$A:$H,7,FALSE),"Select Supplier")</f>
        <v>Select Supplier</v>
      </c>
      <c r="K1344" s="186"/>
      <c r="L1344" s="184"/>
      <c r="M1344" s="184"/>
      <c r="N1344" s="184"/>
      <c r="O1344" s="183"/>
      <c r="P1344" s="11"/>
    </row>
    <row r="1345" spans="1:82" ht="45" hidden="1" customHeight="1" x14ac:dyDescent="0.2">
      <c r="A1345" s="87"/>
      <c r="B1345" s="87"/>
      <c r="C1345" s="167"/>
      <c r="D1345" s="85" t="s">
        <v>384</v>
      </c>
      <c r="E1345" s="28" t="str">
        <f>IFERROR(VLOOKUP($D1345,'2. Provider Details'!$A:$H,2,FALSE),"Select Supplier")</f>
        <v>43 Edbury Rd
Rickmansworth
WD31BL</v>
      </c>
      <c r="F1345" s="31">
        <f>IFERROR(VLOOKUP($D1345,'2. Provider Details'!$A:$H,6,FALSE),"Select Supplier")</f>
        <v>227743123</v>
      </c>
      <c r="G1345" s="86" t="s">
        <v>5</v>
      </c>
      <c r="H1345" s="86"/>
      <c r="I1345" s="86"/>
      <c r="J1345" s="31" t="str">
        <f>IFERROR(VLOOKUP($D1345,'2. Provider Details'!$A:$H,7,FALSE),"Select Supplier")</f>
        <v>Yes</v>
      </c>
      <c r="K1345" s="89">
        <v>2</v>
      </c>
      <c r="L1345" s="87"/>
      <c r="M1345" s="87">
        <v>45257</v>
      </c>
      <c r="N1345" s="87">
        <v>45373</v>
      </c>
      <c r="O1345" s="108"/>
      <c r="P1345" s="11"/>
    </row>
    <row r="1346" spans="1:82" ht="45" hidden="1" customHeight="1" x14ac:dyDescent="0.2">
      <c r="A1346" s="87"/>
      <c r="B1346" s="87"/>
      <c r="C1346" s="167"/>
      <c r="D1346" s="85" t="s">
        <v>384</v>
      </c>
      <c r="E1346" s="28" t="str">
        <f>IFERROR(VLOOKUP($D1346,'2. Provider Details'!$A:$H,2,FALSE),"Select Supplier")</f>
        <v>43 Edbury Rd
Rickmansworth
WD31BL</v>
      </c>
      <c r="F1346" s="31">
        <f>IFERROR(VLOOKUP($D1346,'2. Provider Details'!$A:$H,6,FALSE),"Select Supplier")</f>
        <v>227743123</v>
      </c>
      <c r="G1346" s="86" t="s">
        <v>6</v>
      </c>
      <c r="H1346" s="86"/>
      <c r="I1346" s="86"/>
      <c r="J1346" s="31" t="str">
        <f>IFERROR(VLOOKUP($D1346,'2. Provider Details'!$A:$H,7,FALSE),"Select Supplier")</f>
        <v>Yes</v>
      </c>
      <c r="K1346" s="89">
        <v>4</v>
      </c>
      <c r="L1346" s="87"/>
      <c r="M1346" s="87">
        <v>45257</v>
      </c>
      <c r="N1346" s="87">
        <v>45373</v>
      </c>
      <c r="O1346" s="108"/>
      <c r="P1346" s="11"/>
    </row>
    <row r="1347" spans="1:82" s="245" customFormat="1" ht="45" x14ac:dyDescent="0.2">
      <c r="A1347" s="251">
        <v>45205</v>
      </c>
      <c r="B1347" s="251">
        <v>45205</v>
      </c>
      <c r="C1347" s="252">
        <v>6000</v>
      </c>
      <c r="D1347" s="253" t="s">
        <v>80</v>
      </c>
      <c r="E1347" s="254" t="str">
        <f>IFERROR(VLOOKUP($D1347,'2. Provider Details'!$A:$H,2,FALSE),"Select Supplier")</f>
        <v>11 Ferndell Close 
Cannock 
Staffs 
WS11 1HR</v>
      </c>
      <c r="F1347" s="255" t="str">
        <f>IFERROR(VLOOKUP($D1347,'2. Provider Details'!$A:$H,6,FALSE),"Select Supplier")</f>
        <v>N/A</v>
      </c>
      <c r="G1347" s="256" t="s">
        <v>5</v>
      </c>
      <c r="H1347" s="256"/>
      <c r="I1347" s="256"/>
      <c r="J1347" s="255" t="str">
        <f>IFERROR(VLOOKUP($D1347,'2. Provider Details'!$A:$H,7,FALSE),"Select Supplier")</f>
        <v>Yes</v>
      </c>
      <c r="K1347" s="257">
        <v>1</v>
      </c>
      <c r="L1347" s="251">
        <v>44110</v>
      </c>
      <c r="M1347" s="251">
        <v>45208</v>
      </c>
      <c r="N1347" s="251">
        <v>45282</v>
      </c>
      <c r="O1347" s="256" t="s">
        <v>12</v>
      </c>
      <c r="P1347" s="205"/>
      <c r="Q1347" s="205"/>
      <c r="R1347" s="205"/>
      <c r="S1347" s="205"/>
      <c r="T1347" s="205"/>
      <c r="U1347" s="205"/>
      <c r="V1347" s="205"/>
      <c r="W1347" s="205"/>
      <c r="X1347" s="205"/>
      <c r="Y1347" s="205"/>
      <c r="Z1347" s="205"/>
      <c r="AA1347" s="205"/>
      <c r="AB1347" s="205"/>
      <c r="AC1347" s="205"/>
      <c r="AD1347" s="205"/>
      <c r="AE1347" s="205"/>
      <c r="AF1347" s="205"/>
      <c r="AG1347" s="205"/>
      <c r="AH1347" s="205"/>
      <c r="AI1347" s="205"/>
      <c r="AJ1347" s="205"/>
      <c r="AK1347" s="205"/>
      <c r="AL1347" s="205"/>
      <c r="AM1347" s="205"/>
      <c r="AN1347" s="205"/>
      <c r="AO1347" s="205"/>
      <c r="AP1347" s="205"/>
      <c r="AQ1347" s="205"/>
      <c r="AR1347" s="205"/>
      <c r="AS1347" s="205"/>
      <c r="AT1347" s="205"/>
      <c r="AU1347" s="205"/>
      <c r="AV1347" s="205"/>
      <c r="AW1347" s="205"/>
      <c r="AX1347" s="205"/>
      <c r="AY1347" s="205"/>
      <c r="AZ1347" s="205"/>
      <c r="BA1347" s="205"/>
      <c r="BB1347" s="205"/>
      <c r="BC1347" s="205"/>
      <c r="BD1347" s="205"/>
      <c r="BE1347" s="205"/>
      <c r="BF1347" s="205"/>
      <c r="BG1347" s="205"/>
      <c r="BH1347" s="205"/>
      <c r="BI1347" s="205"/>
      <c r="BJ1347" s="205"/>
      <c r="BK1347" s="205"/>
      <c r="BL1347" s="205"/>
      <c r="BM1347" s="205"/>
      <c r="BN1347" s="205"/>
      <c r="BO1347" s="205"/>
      <c r="BP1347" s="205"/>
      <c r="BQ1347" s="205"/>
      <c r="BR1347" s="205"/>
      <c r="BS1347" s="205"/>
      <c r="BT1347" s="205"/>
      <c r="BU1347" s="205"/>
      <c r="BV1347" s="205"/>
      <c r="BW1347" s="205"/>
      <c r="BX1347" s="205"/>
      <c r="BY1347" s="205"/>
      <c r="BZ1347" s="205"/>
      <c r="CA1347" s="205"/>
      <c r="CB1347" s="205"/>
      <c r="CC1347" s="205"/>
      <c r="CD1347" s="205"/>
    </row>
    <row r="1348" spans="1:82" s="245" customFormat="1" ht="45" x14ac:dyDescent="0.2">
      <c r="A1348" s="251">
        <v>45205</v>
      </c>
      <c r="B1348" s="251">
        <v>45205</v>
      </c>
      <c r="C1348" s="252">
        <v>3600</v>
      </c>
      <c r="D1348" s="253" t="s">
        <v>80</v>
      </c>
      <c r="E1348" s="254" t="str">
        <f>IFERROR(VLOOKUP($D1348,'2. Provider Details'!$A:$H,2,FALSE),"Select Supplier")</f>
        <v>11 Ferndell Close 
Cannock 
Staffs 
WS11 1HR</v>
      </c>
      <c r="F1348" s="255" t="str">
        <f>IFERROR(VLOOKUP($D1348,'2. Provider Details'!$A:$H,6,FALSE),"Select Supplier")</f>
        <v>N/A</v>
      </c>
      <c r="G1348" s="256" t="s">
        <v>5</v>
      </c>
      <c r="H1348" s="256"/>
      <c r="I1348" s="256"/>
      <c r="J1348" s="255" t="str">
        <f>IFERROR(VLOOKUP($D1348,'2. Provider Details'!$A:$H,7,FALSE),"Select Supplier")</f>
        <v>Yes</v>
      </c>
      <c r="K1348" s="257">
        <v>1</v>
      </c>
      <c r="L1348" s="251">
        <v>45205</v>
      </c>
      <c r="M1348" s="251">
        <v>45208</v>
      </c>
      <c r="N1348" s="251">
        <v>45331</v>
      </c>
      <c r="O1348" s="256" t="s">
        <v>12</v>
      </c>
      <c r="P1348" s="205"/>
      <c r="Q1348" s="205"/>
      <c r="R1348" s="205"/>
      <c r="S1348" s="205"/>
      <c r="T1348" s="205"/>
      <c r="U1348" s="205"/>
      <c r="V1348" s="205"/>
      <c r="W1348" s="205"/>
      <c r="X1348" s="205"/>
      <c r="Y1348" s="205"/>
      <c r="Z1348" s="205"/>
      <c r="AA1348" s="205"/>
      <c r="AB1348" s="205"/>
      <c r="AC1348" s="205"/>
      <c r="AD1348" s="205"/>
      <c r="AE1348" s="205"/>
      <c r="AF1348" s="205"/>
      <c r="AG1348" s="205"/>
      <c r="AH1348" s="205"/>
      <c r="AI1348" s="205"/>
      <c r="AJ1348" s="205"/>
      <c r="AK1348" s="205"/>
      <c r="AL1348" s="205"/>
      <c r="AM1348" s="205"/>
      <c r="AN1348" s="205"/>
      <c r="AO1348" s="205"/>
      <c r="AP1348" s="205"/>
      <c r="AQ1348" s="205"/>
      <c r="AR1348" s="205"/>
      <c r="AS1348" s="205"/>
      <c r="AT1348" s="205"/>
      <c r="AU1348" s="205"/>
      <c r="AV1348" s="205"/>
      <c r="AW1348" s="205"/>
      <c r="AX1348" s="205"/>
      <c r="AY1348" s="205"/>
      <c r="AZ1348" s="205"/>
      <c r="BA1348" s="205"/>
      <c r="BB1348" s="205"/>
      <c r="BC1348" s="205"/>
      <c r="BD1348" s="205"/>
      <c r="BE1348" s="205"/>
      <c r="BF1348" s="205"/>
      <c r="BG1348" s="205"/>
      <c r="BH1348" s="205"/>
      <c r="BI1348" s="205"/>
      <c r="BJ1348" s="205"/>
      <c r="BK1348" s="205"/>
      <c r="BL1348" s="205"/>
      <c r="BM1348" s="205"/>
      <c r="BN1348" s="205"/>
      <c r="BO1348" s="205"/>
      <c r="BP1348" s="205"/>
      <c r="BQ1348" s="205"/>
      <c r="BR1348" s="205"/>
      <c r="BS1348" s="205"/>
      <c r="BT1348" s="205"/>
      <c r="BU1348" s="205"/>
      <c r="BV1348" s="205"/>
      <c r="BW1348" s="205"/>
      <c r="BX1348" s="205"/>
      <c r="BY1348" s="205"/>
      <c r="BZ1348" s="205"/>
      <c r="CA1348" s="205"/>
      <c r="CB1348" s="205"/>
      <c r="CC1348" s="205"/>
      <c r="CD1348" s="205"/>
    </row>
    <row r="1349" spans="1:82" ht="15" hidden="1" customHeight="1" x14ac:dyDescent="0.2">
      <c r="A1349" s="184"/>
      <c r="B1349" s="184"/>
      <c r="C1349" s="188"/>
      <c r="D1349" s="185"/>
      <c r="E1349" s="189" t="str">
        <f>IFERROR(VLOOKUP($D1349,'2. Provider Details'!$A:$H,2,FALSE),"Select Supplier")</f>
        <v>Select Supplier</v>
      </c>
      <c r="F1349" s="190" t="str">
        <f>IFERROR(VLOOKUP($D1349,'2. Provider Details'!$A:$H,6,FALSE),"Select Supplier")</f>
        <v>Select Supplier</v>
      </c>
      <c r="G1349" s="183"/>
      <c r="H1349" s="183"/>
      <c r="I1349" s="183"/>
      <c r="J1349" s="190" t="str">
        <f>IFERROR(VLOOKUP($D1349,'2. Provider Details'!$A:$H,7,FALSE),"Select Supplier")</f>
        <v>Select Supplier</v>
      </c>
      <c r="K1349" s="186"/>
      <c r="L1349" s="184"/>
      <c r="M1349" s="184"/>
      <c r="N1349" s="184"/>
      <c r="O1349" s="183"/>
      <c r="P1349" s="11"/>
    </row>
    <row r="1350" spans="1:82" ht="15" hidden="1" customHeight="1" x14ac:dyDescent="0.2">
      <c r="A1350" s="184"/>
      <c r="B1350" s="184"/>
      <c r="C1350" s="188"/>
      <c r="D1350" s="185"/>
      <c r="E1350" s="189" t="str">
        <f>IFERROR(VLOOKUP($D1350,'2. Provider Details'!$A:$H,2,FALSE),"Select Supplier")</f>
        <v>Select Supplier</v>
      </c>
      <c r="F1350" s="190" t="str">
        <f>IFERROR(VLOOKUP($D1350,'2. Provider Details'!$A:$H,6,FALSE),"Select Supplier")</f>
        <v>Select Supplier</v>
      </c>
      <c r="G1350" s="183"/>
      <c r="H1350" s="183"/>
      <c r="I1350" s="183"/>
      <c r="J1350" s="190" t="str">
        <f>IFERROR(VLOOKUP($D1350,'2. Provider Details'!$A:$H,7,FALSE),"Select Supplier")</f>
        <v>Select Supplier</v>
      </c>
      <c r="K1350" s="186"/>
      <c r="L1350" s="184"/>
      <c r="M1350" s="184"/>
      <c r="N1350" s="184"/>
      <c r="O1350" s="183"/>
      <c r="P1350" s="11"/>
    </row>
    <row r="1351" spans="1:82" s="245" customFormat="1" ht="60" x14ac:dyDescent="0.2">
      <c r="A1351" s="251">
        <v>45212</v>
      </c>
      <c r="B1351" s="251">
        <v>45215</v>
      </c>
      <c r="C1351" s="252">
        <v>990</v>
      </c>
      <c r="D1351" s="253" t="s">
        <v>80</v>
      </c>
      <c r="E1351" s="254" t="str">
        <f>IFERROR(VLOOKUP($D1351,'2. Provider Details'!$A:$H,2,FALSE),"Select Supplier")</f>
        <v>11 Ferndell Close 
Cannock 
Staffs 
WS11 1HR</v>
      </c>
      <c r="F1351" s="255" t="str">
        <f>IFERROR(VLOOKUP($D1351,'2. Provider Details'!$A:$H,6,FALSE),"Select Supplier")</f>
        <v>N/A</v>
      </c>
      <c r="G1351" s="256" t="s">
        <v>5</v>
      </c>
      <c r="H1351" s="256"/>
      <c r="I1351" s="256"/>
      <c r="J1351" s="255" t="str">
        <f>IFERROR(VLOOKUP($D1351,'2. Provider Details'!$A:$H,7,FALSE),"Select Supplier")</f>
        <v>Yes</v>
      </c>
      <c r="K1351" s="257">
        <v>4</v>
      </c>
      <c r="L1351" s="251">
        <v>45215</v>
      </c>
      <c r="M1351" s="251">
        <v>45215</v>
      </c>
      <c r="N1351" s="251">
        <v>45282</v>
      </c>
      <c r="O1351" s="256" t="s">
        <v>12</v>
      </c>
      <c r="P1351" s="205"/>
      <c r="Q1351" s="205"/>
      <c r="R1351" s="205"/>
      <c r="S1351" s="205"/>
      <c r="T1351" s="205"/>
      <c r="U1351" s="205"/>
      <c r="V1351" s="205"/>
      <c r="W1351" s="205"/>
      <c r="X1351" s="205"/>
      <c r="Y1351" s="205"/>
      <c r="Z1351" s="205"/>
      <c r="AA1351" s="205"/>
      <c r="AB1351" s="205"/>
      <c r="AC1351" s="205"/>
      <c r="AD1351" s="205"/>
      <c r="AE1351" s="205"/>
      <c r="AF1351" s="205"/>
      <c r="AG1351" s="205"/>
      <c r="AH1351" s="205"/>
      <c r="AI1351" s="205"/>
      <c r="AJ1351" s="205"/>
      <c r="AK1351" s="205"/>
      <c r="AL1351" s="205"/>
      <c r="AM1351" s="205"/>
      <c r="AN1351" s="205"/>
      <c r="AO1351" s="205"/>
      <c r="AP1351" s="205"/>
      <c r="AQ1351" s="205"/>
      <c r="AR1351" s="205"/>
      <c r="AS1351" s="205"/>
      <c r="AT1351" s="205"/>
      <c r="AU1351" s="205"/>
      <c r="AV1351" s="205"/>
      <c r="AW1351" s="205"/>
      <c r="AX1351" s="205"/>
      <c r="AY1351" s="205"/>
      <c r="AZ1351" s="205"/>
      <c r="BA1351" s="205"/>
      <c r="BB1351" s="205"/>
      <c r="BC1351" s="205"/>
      <c r="BD1351" s="205"/>
      <c r="BE1351" s="205"/>
      <c r="BF1351" s="205"/>
      <c r="BG1351" s="205"/>
      <c r="BH1351" s="205"/>
      <c r="BI1351" s="205"/>
      <c r="BJ1351" s="205"/>
      <c r="BK1351" s="205"/>
      <c r="BL1351" s="205"/>
      <c r="BM1351" s="205"/>
      <c r="BN1351" s="205"/>
      <c r="BO1351" s="205"/>
      <c r="BP1351" s="205"/>
      <c r="BQ1351" s="205"/>
      <c r="BR1351" s="205"/>
      <c r="BS1351" s="205"/>
      <c r="BT1351" s="205"/>
      <c r="BU1351" s="205"/>
      <c r="BV1351" s="205"/>
      <c r="BW1351" s="205"/>
      <c r="BX1351" s="205"/>
      <c r="BY1351" s="205"/>
      <c r="BZ1351" s="205"/>
      <c r="CA1351" s="205"/>
      <c r="CB1351" s="205"/>
      <c r="CC1351" s="205"/>
      <c r="CD1351" s="205"/>
    </row>
    <row r="1352" spans="1:82" ht="15" hidden="1" customHeight="1" x14ac:dyDescent="0.2">
      <c r="A1352" s="184"/>
      <c r="B1352" s="184"/>
      <c r="C1352" s="188"/>
      <c r="D1352" s="185"/>
      <c r="E1352" s="189" t="str">
        <f>IFERROR(VLOOKUP($D1352,'2. Provider Details'!$A:$H,2,FALSE),"Select Supplier")</f>
        <v>Select Supplier</v>
      </c>
      <c r="F1352" s="190" t="str">
        <f>IFERROR(VLOOKUP($D1352,'2. Provider Details'!$A:$H,6,FALSE),"Select Supplier")</f>
        <v>Select Supplier</v>
      </c>
      <c r="G1352" s="183"/>
      <c r="H1352" s="183"/>
      <c r="I1352" s="183"/>
      <c r="J1352" s="190" t="str">
        <f>IFERROR(VLOOKUP($D1352,'2. Provider Details'!$A:$H,7,FALSE),"Select Supplier")</f>
        <v>Select Supplier</v>
      </c>
      <c r="K1352" s="186"/>
      <c r="L1352" s="184"/>
      <c r="M1352" s="184"/>
      <c r="N1352" s="184"/>
      <c r="O1352" s="183"/>
      <c r="P1352" s="11"/>
    </row>
    <row r="1353" spans="1:82" ht="60" x14ac:dyDescent="0.2">
      <c r="A1353" s="251">
        <v>45216</v>
      </c>
      <c r="B1353" s="251">
        <v>45217</v>
      </c>
      <c r="C1353" s="258">
        <v>2860</v>
      </c>
      <c r="D1353" s="253" t="s">
        <v>80</v>
      </c>
      <c r="E1353" s="254" t="str">
        <f>IFERROR(VLOOKUP($D1353,'2. Provider Details'!$A:$H,2,FALSE),"Select Supplier")</f>
        <v>11 Ferndell Close 
Cannock 
Staffs 
WS11 1HR</v>
      </c>
      <c r="F1353" s="255" t="str">
        <f>IFERROR(VLOOKUP($D1353,'2. Provider Details'!$A:$H,6,FALSE),"Select Supplier")</f>
        <v>N/A</v>
      </c>
      <c r="G1353" s="256" t="s">
        <v>5</v>
      </c>
      <c r="H1353" s="256"/>
      <c r="I1353" s="256"/>
      <c r="J1353" s="255" t="str">
        <f>IFERROR(VLOOKUP($D1353,'2. Provider Details'!$A:$H,7,FALSE),"Select Supplier")</f>
        <v>Yes</v>
      </c>
      <c r="K1353" s="257">
        <v>1</v>
      </c>
      <c r="L1353" s="251">
        <v>45216</v>
      </c>
      <c r="M1353" s="251">
        <v>45222</v>
      </c>
      <c r="N1353" s="251">
        <v>45331</v>
      </c>
      <c r="O1353" s="256" t="s">
        <v>12</v>
      </c>
      <c r="Q1353" s="205"/>
      <c r="R1353" s="205"/>
      <c r="S1353" s="205"/>
      <c r="T1353" s="205"/>
      <c r="U1353" s="205"/>
      <c r="V1353" s="205"/>
      <c r="W1353" s="205"/>
      <c r="X1353" s="205"/>
      <c r="Y1353" s="205"/>
      <c r="Z1353" s="205"/>
      <c r="AA1353" s="205"/>
      <c r="AB1353" s="205"/>
      <c r="AC1353" s="205"/>
      <c r="AD1353" s="205"/>
      <c r="AE1353" s="205"/>
      <c r="AF1353" s="205"/>
      <c r="AG1353" s="205"/>
      <c r="AH1353" s="205"/>
      <c r="AI1353" s="205"/>
      <c r="AJ1353" s="205"/>
      <c r="AK1353" s="205"/>
      <c r="AL1353" s="205"/>
      <c r="AM1353" s="205"/>
      <c r="AN1353" s="205"/>
      <c r="AO1353" s="205"/>
      <c r="AP1353" s="205"/>
      <c r="AQ1353" s="205"/>
      <c r="AR1353" s="205"/>
      <c r="AS1353" s="205"/>
      <c r="AT1353" s="205"/>
      <c r="AU1353" s="205"/>
      <c r="AV1353" s="205"/>
      <c r="AW1353" s="205"/>
      <c r="AX1353" s="205"/>
      <c r="AY1353" s="205"/>
      <c r="AZ1353" s="205"/>
      <c r="BA1353" s="205"/>
      <c r="BB1353" s="205"/>
      <c r="BC1353" s="205"/>
      <c r="BD1353" s="205"/>
      <c r="BE1353" s="205"/>
      <c r="BF1353" s="205"/>
      <c r="BG1353" s="205"/>
      <c r="BH1353" s="205"/>
      <c r="BI1353" s="205"/>
      <c r="BJ1353" s="205"/>
      <c r="BK1353" s="205"/>
      <c r="BL1353" s="205"/>
      <c r="BM1353" s="205"/>
      <c r="BN1353" s="205"/>
      <c r="BO1353" s="205"/>
      <c r="BP1353" s="205"/>
      <c r="BQ1353" s="205"/>
      <c r="BR1353" s="205"/>
      <c r="BS1353" s="205"/>
      <c r="BT1353" s="205"/>
      <c r="BU1353" s="205"/>
      <c r="BV1353" s="205"/>
      <c r="BW1353" s="205"/>
      <c r="BX1353" s="205"/>
      <c r="BY1353" s="205"/>
      <c r="BZ1353" s="205"/>
      <c r="CA1353" s="205"/>
      <c r="CB1353" s="205"/>
      <c r="CC1353" s="205"/>
      <c r="CD1353" s="205"/>
    </row>
    <row r="1354" spans="1:82" ht="90" x14ac:dyDescent="0.2">
      <c r="A1354" s="251">
        <v>45222</v>
      </c>
      <c r="B1354" s="251">
        <v>45222</v>
      </c>
      <c r="C1354" s="252">
        <v>7040</v>
      </c>
      <c r="D1354" s="253" t="s">
        <v>80</v>
      </c>
      <c r="E1354" s="254" t="str">
        <f>IFERROR(VLOOKUP($D1354,'2. Provider Details'!$A:$H,2,FALSE),"Select Supplier")</f>
        <v>11 Ferndell Close 
Cannock 
Staffs 
WS11 1HR</v>
      </c>
      <c r="F1354" s="255" t="str">
        <f>IFERROR(VLOOKUP($D1354,'2. Provider Details'!$A:$H,6,FALSE),"Select Supplier")</f>
        <v>N/A</v>
      </c>
      <c r="G1354" s="256" t="s">
        <v>5</v>
      </c>
      <c r="H1354" s="256"/>
      <c r="I1354" s="256"/>
      <c r="J1354" s="255" t="str">
        <f>IFERROR(VLOOKUP($D1354,'2. Provider Details'!$A:$H,7,FALSE),"Select Supplier")</f>
        <v>Yes</v>
      </c>
      <c r="K1354" s="257">
        <v>1</v>
      </c>
      <c r="L1354" s="251">
        <v>45222</v>
      </c>
      <c r="M1354" s="251">
        <v>45222</v>
      </c>
      <c r="N1354" s="251">
        <v>45495</v>
      </c>
      <c r="O1354" s="256" t="s">
        <v>184</v>
      </c>
      <c r="Q1354" s="205"/>
      <c r="R1354" s="205"/>
      <c r="S1354" s="205"/>
      <c r="T1354" s="205"/>
      <c r="U1354" s="205"/>
      <c r="V1354" s="205"/>
      <c r="W1354" s="205"/>
      <c r="X1354" s="205"/>
      <c r="Y1354" s="205"/>
      <c r="Z1354" s="205"/>
      <c r="AA1354" s="205"/>
      <c r="AB1354" s="205"/>
      <c r="AC1354" s="205"/>
      <c r="AD1354" s="205"/>
      <c r="AE1354" s="205"/>
      <c r="AF1354" s="205"/>
      <c r="AG1354" s="205"/>
      <c r="AH1354" s="205"/>
      <c r="AI1354" s="205"/>
      <c r="AJ1354" s="205"/>
      <c r="AK1354" s="205"/>
      <c r="AL1354" s="205"/>
      <c r="AM1354" s="205"/>
      <c r="AN1354" s="205"/>
      <c r="AO1354" s="205"/>
      <c r="AP1354" s="205"/>
      <c r="AQ1354" s="205"/>
      <c r="AR1354" s="205"/>
      <c r="AS1354" s="205"/>
      <c r="AT1354" s="205"/>
      <c r="AU1354" s="205"/>
      <c r="AV1354" s="205"/>
      <c r="AW1354" s="205"/>
      <c r="AX1354" s="205"/>
      <c r="AY1354" s="205"/>
      <c r="AZ1354" s="205"/>
      <c r="BA1354" s="205"/>
      <c r="BB1354" s="205"/>
      <c r="BC1354" s="205"/>
      <c r="BD1354" s="205"/>
      <c r="BE1354" s="205"/>
      <c r="BF1354" s="205"/>
      <c r="BG1354" s="205"/>
      <c r="BH1354" s="205"/>
      <c r="BI1354" s="205"/>
      <c r="BJ1354" s="205"/>
      <c r="BK1354" s="205"/>
      <c r="BL1354" s="205"/>
      <c r="BM1354" s="205"/>
      <c r="BN1354" s="205"/>
      <c r="BO1354" s="205"/>
      <c r="BP1354" s="205"/>
      <c r="BQ1354" s="205"/>
      <c r="BR1354" s="205"/>
      <c r="BS1354" s="205"/>
      <c r="BT1354" s="205"/>
      <c r="BU1354" s="205"/>
      <c r="BV1354" s="205"/>
      <c r="BW1354" s="205"/>
      <c r="BX1354" s="205"/>
      <c r="BY1354" s="205"/>
      <c r="BZ1354" s="205"/>
      <c r="CA1354" s="205"/>
      <c r="CB1354" s="205"/>
      <c r="CC1354" s="205"/>
      <c r="CD1354" s="205"/>
    </row>
    <row r="1355" spans="1:82" s="245" customFormat="1" ht="60" x14ac:dyDescent="0.2">
      <c r="A1355" s="251">
        <v>45212</v>
      </c>
      <c r="B1355" s="251">
        <v>45215</v>
      </c>
      <c r="C1355" s="252">
        <v>7700</v>
      </c>
      <c r="D1355" s="253" t="s">
        <v>80</v>
      </c>
      <c r="E1355" s="254" t="str">
        <f>IFERROR(VLOOKUP($D1355,'2. Provider Details'!$A:$H,2,FALSE),"Select Supplier")</f>
        <v>11 Ferndell Close 
Cannock 
Staffs 
WS11 1HR</v>
      </c>
      <c r="F1355" s="255" t="str">
        <f>IFERROR(VLOOKUP($D1355,'2. Provider Details'!$A:$H,6,FALSE),"Select Supplier")</f>
        <v>N/A</v>
      </c>
      <c r="G1355" s="256" t="s">
        <v>5</v>
      </c>
      <c r="H1355" s="256"/>
      <c r="I1355" s="256"/>
      <c r="J1355" s="255" t="str">
        <f>IFERROR(VLOOKUP($D1355,'2. Provider Details'!$A:$H,7,FALSE),"Select Supplier")</f>
        <v>Yes</v>
      </c>
      <c r="K1355" s="257">
        <v>1</v>
      </c>
      <c r="L1355" s="251">
        <v>45216</v>
      </c>
      <c r="M1355" s="251">
        <v>45215</v>
      </c>
      <c r="N1355" s="251">
        <v>45331</v>
      </c>
      <c r="O1355" s="256" t="s">
        <v>184</v>
      </c>
      <c r="P1355" s="205"/>
      <c r="Q1355" s="205"/>
      <c r="R1355" s="205"/>
      <c r="S1355" s="205"/>
      <c r="T1355" s="205"/>
      <c r="U1355" s="205"/>
      <c r="V1355" s="205"/>
      <c r="W1355" s="205"/>
      <c r="X1355" s="205"/>
      <c r="Y1355" s="205"/>
      <c r="Z1355" s="205"/>
      <c r="AA1355" s="205"/>
      <c r="AB1355" s="205"/>
      <c r="AC1355" s="205"/>
      <c r="AD1355" s="205"/>
      <c r="AE1355" s="205"/>
      <c r="AF1355" s="205"/>
      <c r="AG1355" s="205"/>
      <c r="AH1355" s="205"/>
      <c r="AI1355" s="205"/>
      <c r="AJ1355" s="205"/>
      <c r="AK1355" s="205"/>
      <c r="AL1355" s="205"/>
      <c r="AM1355" s="205"/>
      <c r="AN1355" s="205"/>
      <c r="AO1355" s="205"/>
      <c r="AP1355" s="205"/>
      <c r="AQ1355" s="205"/>
      <c r="AR1355" s="205"/>
      <c r="AS1355" s="205"/>
      <c r="AT1355" s="205"/>
      <c r="AU1355" s="205"/>
      <c r="AV1355" s="205"/>
      <c r="AW1355" s="205"/>
      <c r="AX1355" s="205"/>
      <c r="AY1355" s="205"/>
      <c r="AZ1355" s="205"/>
      <c r="BA1355" s="205"/>
      <c r="BB1355" s="205"/>
      <c r="BC1355" s="205"/>
      <c r="BD1355" s="205"/>
      <c r="BE1355" s="205"/>
      <c r="BF1355" s="205"/>
      <c r="BG1355" s="205"/>
      <c r="BH1355" s="205"/>
      <c r="BI1355" s="205"/>
      <c r="BJ1355" s="205"/>
      <c r="BK1355" s="205"/>
      <c r="BL1355" s="205"/>
      <c r="BM1355" s="205"/>
      <c r="BN1355" s="205"/>
      <c r="BO1355" s="205"/>
      <c r="BP1355" s="205"/>
      <c r="BQ1355" s="205"/>
      <c r="BR1355" s="205"/>
      <c r="BS1355" s="205"/>
      <c r="BT1355" s="205"/>
      <c r="BU1355" s="205"/>
      <c r="BV1355" s="205"/>
      <c r="BW1355" s="205"/>
      <c r="BX1355" s="205"/>
      <c r="BY1355" s="205"/>
      <c r="BZ1355" s="205"/>
      <c r="CA1355" s="205"/>
      <c r="CB1355" s="205"/>
      <c r="CC1355" s="205"/>
      <c r="CD1355" s="205"/>
    </row>
    <row r="1356" spans="1:82" ht="15" hidden="1" customHeight="1" x14ac:dyDescent="0.2">
      <c r="A1356" s="184"/>
      <c r="B1356" s="184"/>
      <c r="C1356" s="188"/>
      <c r="D1356" s="185"/>
      <c r="E1356" s="189" t="str">
        <f>IFERROR(VLOOKUP($D1356,'2. Provider Details'!$A:$H,2,FALSE),"Select Supplier")</f>
        <v>Select Supplier</v>
      </c>
      <c r="F1356" s="190" t="str">
        <f>IFERROR(VLOOKUP($D1356,'2. Provider Details'!$A:$H,6,FALSE),"Select Supplier")</f>
        <v>Select Supplier</v>
      </c>
      <c r="G1356" s="183"/>
      <c r="H1356" s="183"/>
      <c r="I1356" s="183"/>
      <c r="J1356" s="190" t="str">
        <f>IFERROR(VLOOKUP($D1356,'2. Provider Details'!$A:$H,7,FALSE),"Select Supplier")</f>
        <v>Select Supplier</v>
      </c>
      <c r="K1356" s="186"/>
      <c r="L1356" s="184"/>
      <c r="M1356" s="184"/>
      <c r="N1356" s="184"/>
      <c r="O1356" s="183"/>
      <c r="P1356" s="11"/>
    </row>
    <row r="1357" spans="1:82" ht="15" hidden="1" customHeight="1" x14ac:dyDescent="0.2">
      <c r="A1357" s="184"/>
      <c r="B1357" s="184"/>
      <c r="C1357" s="188"/>
      <c r="D1357" s="185"/>
      <c r="E1357" s="189" t="str">
        <f>IFERROR(VLOOKUP($D1357,'2. Provider Details'!$A:$H,2,FALSE),"Select Supplier")</f>
        <v>Select Supplier</v>
      </c>
      <c r="F1357" s="190" t="str">
        <f>IFERROR(VLOOKUP($D1357,'2. Provider Details'!$A:$H,6,FALSE),"Select Supplier")</f>
        <v>Select Supplier</v>
      </c>
      <c r="G1357" s="183"/>
      <c r="H1357" s="183"/>
      <c r="I1357" s="183"/>
      <c r="J1357" s="190" t="str">
        <f>IFERROR(VLOOKUP($D1357,'2. Provider Details'!$A:$H,7,FALSE),"Select Supplier")</f>
        <v>Select Supplier</v>
      </c>
      <c r="K1357" s="186"/>
      <c r="L1357" s="184"/>
      <c r="M1357" s="184"/>
      <c r="N1357" s="184"/>
      <c r="O1357" s="183"/>
      <c r="P1357" s="11"/>
    </row>
    <row r="1358" spans="1:82" ht="15" hidden="1" customHeight="1" x14ac:dyDescent="0.2">
      <c r="A1358" s="184"/>
      <c r="B1358" s="184"/>
      <c r="C1358" s="188"/>
      <c r="D1358" s="185"/>
      <c r="E1358" s="189" t="str">
        <f>IFERROR(VLOOKUP($D1358,'2. Provider Details'!$A:$H,2,FALSE),"Select Supplier")</f>
        <v>Select Supplier</v>
      </c>
      <c r="F1358" s="190" t="str">
        <f>IFERROR(VLOOKUP($D1358,'2. Provider Details'!$A:$H,6,FALSE),"Select Supplier")</f>
        <v>Select Supplier</v>
      </c>
      <c r="G1358" s="183"/>
      <c r="H1358" s="183"/>
      <c r="I1358" s="183"/>
      <c r="J1358" s="190" t="str">
        <f>IFERROR(VLOOKUP($D1358,'2. Provider Details'!$A:$H,7,FALSE),"Select Supplier")</f>
        <v>Select Supplier</v>
      </c>
      <c r="K1358" s="186"/>
      <c r="L1358" s="184"/>
      <c r="M1358" s="184"/>
      <c r="N1358" s="184"/>
      <c r="O1358" s="183"/>
      <c r="P1358" s="11"/>
    </row>
    <row r="1359" spans="1:82" s="245" customFormat="1" ht="60" x14ac:dyDescent="0.2">
      <c r="A1359" s="251">
        <v>45222</v>
      </c>
      <c r="B1359" s="251">
        <v>45223</v>
      </c>
      <c r="C1359" s="252">
        <v>4290</v>
      </c>
      <c r="D1359" s="253" t="s">
        <v>80</v>
      </c>
      <c r="E1359" s="254" t="str">
        <f>IFERROR(VLOOKUP($D1359,'2. Provider Details'!$A:$H,2,FALSE),"Select Supplier")</f>
        <v>11 Ferndell Close 
Cannock 
Staffs 
WS11 1HR</v>
      </c>
      <c r="F1359" s="255" t="str">
        <f>IFERROR(VLOOKUP($D1359,'2. Provider Details'!$A:$H,6,FALSE),"Select Supplier")</f>
        <v>N/A</v>
      </c>
      <c r="G1359" s="256" t="s">
        <v>5</v>
      </c>
      <c r="H1359" s="256"/>
      <c r="I1359" s="256"/>
      <c r="J1359" s="255" t="str">
        <f>IFERROR(VLOOKUP($D1359,'2. Provider Details'!$A:$H,7,FALSE),"Select Supplier")</f>
        <v>Yes</v>
      </c>
      <c r="K1359" s="257">
        <v>1</v>
      </c>
      <c r="L1359" s="251">
        <v>45223</v>
      </c>
      <c r="M1359" s="251">
        <v>45222</v>
      </c>
      <c r="N1359" s="251">
        <v>45331</v>
      </c>
      <c r="O1359" s="256" t="s">
        <v>184</v>
      </c>
      <c r="P1359" s="205"/>
      <c r="Q1359" s="205"/>
      <c r="R1359" s="205"/>
      <c r="S1359" s="205"/>
      <c r="T1359" s="205"/>
      <c r="U1359" s="205"/>
      <c r="V1359" s="205"/>
      <c r="W1359" s="205"/>
      <c r="X1359" s="205"/>
      <c r="Y1359" s="205"/>
      <c r="Z1359" s="205"/>
      <c r="AA1359" s="205"/>
      <c r="AB1359" s="205"/>
      <c r="AC1359" s="205"/>
      <c r="AD1359" s="205"/>
      <c r="AE1359" s="205"/>
      <c r="AF1359" s="205"/>
      <c r="AG1359" s="205"/>
      <c r="AH1359" s="205"/>
      <c r="AI1359" s="205"/>
      <c r="AJ1359" s="205"/>
      <c r="AK1359" s="205"/>
      <c r="AL1359" s="205"/>
      <c r="AM1359" s="205"/>
      <c r="AN1359" s="205"/>
      <c r="AO1359" s="205"/>
      <c r="AP1359" s="205"/>
      <c r="AQ1359" s="205"/>
      <c r="AR1359" s="205"/>
      <c r="AS1359" s="205"/>
      <c r="AT1359" s="205"/>
      <c r="AU1359" s="205"/>
      <c r="AV1359" s="205"/>
      <c r="AW1359" s="205"/>
      <c r="AX1359" s="205"/>
      <c r="AY1359" s="205"/>
      <c r="AZ1359" s="205"/>
      <c r="BA1359" s="205"/>
      <c r="BB1359" s="205"/>
      <c r="BC1359" s="205"/>
      <c r="BD1359" s="205"/>
      <c r="BE1359" s="205"/>
      <c r="BF1359" s="205"/>
      <c r="BG1359" s="205"/>
      <c r="BH1359" s="205"/>
      <c r="BI1359" s="205"/>
      <c r="BJ1359" s="205"/>
      <c r="BK1359" s="205"/>
      <c r="BL1359" s="205"/>
      <c r="BM1359" s="205"/>
      <c r="BN1359" s="205"/>
      <c r="BO1359" s="205"/>
      <c r="BP1359" s="205"/>
      <c r="BQ1359" s="205"/>
      <c r="BR1359" s="205"/>
      <c r="BS1359" s="205"/>
      <c r="BT1359" s="205"/>
      <c r="BU1359" s="205"/>
      <c r="BV1359" s="205"/>
      <c r="BW1359" s="205"/>
      <c r="BX1359" s="205"/>
      <c r="BY1359" s="205"/>
      <c r="BZ1359" s="205"/>
      <c r="CA1359" s="205"/>
      <c r="CB1359" s="205"/>
      <c r="CC1359" s="205"/>
      <c r="CD1359" s="205"/>
    </row>
    <row r="1360" spans="1:82" s="245" customFormat="1" ht="90" x14ac:dyDescent="0.2">
      <c r="A1360" s="251">
        <v>45219</v>
      </c>
      <c r="B1360" s="251">
        <v>45222</v>
      </c>
      <c r="C1360" s="252">
        <v>7012.5</v>
      </c>
      <c r="D1360" s="253" t="s">
        <v>80</v>
      </c>
      <c r="E1360" s="254" t="str">
        <f>IFERROR(VLOOKUP($D1360,'2. Provider Details'!$A:$H,2,FALSE),"Select Supplier")</f>
        <v>11 Ferndell Close 
Cannock 
Staffs 
WS11 1HR</v>
      </c>
      <c r="F1360" s="255" t="str">
        <f>IFERROR(VLOOKUP($D1360,'2. Provider Details'!$A:$H,6,FALSE),"Select Supplier")</f>
        <v>N/A</v>
      </c>
      <c r="G1360" s="256" t="s">
        <v>5</v>
      </c>
      <c r="H1360" s="256"/>
      <c r="I1360" s="256"/>
      <c r="J1360" s="255" t="str">
        <f>IFERROR(VLOOKUP($D1360,'2. Provider Details'!$A:$H,7,FALSE),"Select Supplier")</f>
        <v>Yes</v>
      </c>
      <c r="K1360" s="257">
        <v>2</v>
      </c>
      <c r="L1360" s="251">
        <v>45222</v>
      </c>
      <c r="M1360" s="251">
        <v>45236</v>
      </c>
      <c r="N1360" s="251">
        <v>45373</v>
      </c>
      <c r="O1360" s="256" t="s">
        <v>184</v>
      </c>
      <c r="P1360" s="205"/>
      <c r="Q1360" s="205"/>
      <c r="R1360" s="205"/>
      <c r="S1360" s="205"/>
      <c r="T1360" s="205"/>
      <c r="U1360" s="205"/>
      <c r="V1360" s="205"/>
      <c r="W1360" s="205"/>
      <c r="X1360" s="205"/>
      <c r="Y1360" s="205"/>
      <c r="Z1360" s="205"/>
      <c r="AA1360" s="205"/>
      <c r="AB1360" s="205"/>
      <c r="AC1360" s="205"/>
      <c r="AD1360" s="205"/>
      <c r="AE1360" s="205"/>
      <c r="AF1360" s="205"/>
      <c r="AG1360" s="205"/>
      <c r="AH1360" s="205"/>
      <c r="AI1360" s="205"/>
      <c r="AJ1360" s="205"/>
      <c r="AK1360" s="205"/>
      <c r="AL1360" s="205"/>
      <c r="AM1360" s="205"/>
      <c r="AN1360" s="205"/>
      <c r="AO1360" s="205"/>
      <c r="AP1360" s="205"/>
      <c r="AQ1360" s="205"/>
      <c r="AR1360" s="205"/>
      <c r="AS1360" s="205"/>
      <c r="AT1360" s="205"/>
      <c r="AU1360" s="205"/>
      <c r="AV1360" s="205"/>
      <c r="AW1360" s="205"/>
      <c r="AX1360" s="205"/>
      <c r="AY1360" s="205"/>
      <c r="AZ1360" s="205"/>
      <c r="BA1360" s="205"/>
      <c r="BB1360" s="205"/>
      <c r="BC1360" s="205"/>
      <c r="BD1360" s="205"/>
      <c r="BE1360" s="205"/>
      <c r="BF1360" s="205"/>
      <c r="BG1360" s="205"/>
      <c r="BH1360" s="205"/>
      <c r="BI1360" s="205"/>
      <c r="BJ1360" s="205"/>
      <c r="BK1360" s="205"/>
      <c r="BL1360" s="205"/>
      <c r="BM1360" s="205"/>
      <c r="BN1360" s="205"/>
      <c r="BO1360" s="205"/>
      <c r="BP1360" s="205"/>
      <c r="BQ1360" s="205"/>
      <c r="BR1360" s="205"/>
      <c r="BS1360" s="205"/>
      <c r="BT1360" s="205"/>
      <c r="BU1360" s="205"/>
      <c r="BV1360" s="205"/>
      <c r="BW1360" s="205"/>
      <c r="BX1360" s="205"/>
      <c r="BY1360" s="205"/>
      <c r="BZ1360" s="205"/>
      <c r="CA1360" s="205"/>
      <c r="CB1360" s="205"/>
      <c r="CC1360" s="205"/>
      <c r="CD1360" s="205"/>
    </row>
    <row r="1361" spans="1:82" ht="15" hidden="1" customHeight="1" x14ac:dyDescent="0.2">
      <c r="A1361" s="184"/>
      <c r="B1361" s="184"/>
      <c r="C1361" s="188"/>
      <c r="D1361" s="185"/>
      <c r="E1361" s="189" t="str">
        <f>IFERROR(VLOOKUP($D1361,'2. Provider Details'!$A:$H,2,FALSE),"Select Supplier")</f>
        <v>Select Supplier</v>
      </c>
      <c r="F1361" s="190" t="str">
        <f>IFERROR(VLOOKUP($D1361,'2. Provider Details'!$A:$H,6,FALSE),"Select Supplier")</f>
        <v>Select Supplier</v>
      </c>
      <c r="G1361" s="183"/>
      <c r="H1361" s="183"/>
      <c r="I1361" s="183"/>
      <c r="J1361" s="190" t="str">
        <f>IFERROR(VLOOKUP($D1361,'2. Provider Details'!$A:$H,7,FALSE),"Select Supplier")</f>
        <v>Select Supplier</v>
      </c>
      <c r="K1361" s="186"/>
      <c r="L1361" s="184"/>
      <c r="M1361" s="184"/>
      <c r="N1361" s="184"/>
      <c r="O1361" s="183"/>
      <c r="P1361" s="11"/>
    </row>
    <row r="1362" spans="1:82" ht="15" hidden="1" customHeight="1" x14ac:dyDescent="0.2">
      <c r="A1362" s="184"/>
      <c r="B1362" s="184"/>
      <c r="C1362" s="188"/>
      <c r="D1362" s="185"/>
      <c r="E1362" s="189" t="str">
        <f>IFERROR(VLOOKUP($D1362,'2. Provider Details'!$A:$H,2,FALSE),"Select Supplier")</f>
        <v>Select Supplier</v>
      </c>
      <c r="F1362" s="190" t="str">
        <f>IFERROR(VLOOKUP($D1362,'2. Provider Details'!$A:$H,6,FALSE),"Select Supplier")</f>
        <v>Select Supplier</v>
      </c>
      <c r="G1362" s="183"/>
      <c r="H1362" s="183"/>
      <c r="I1362" s="183"/>
      <c r="J1362" s="190" t="str">
        <f>IFERROR(VLOOKUP($D1362,'2. Provider Details'!$A:$H,7,FALSE),"Select Supplier")</f>
        <v>Select Supplier</v>
      </c>
      <c r="K1362" s="186"/>
      <c r="L1362" s="184"/>
      <c r="M1362" s="184"/>
      <c r="N1362" s="184"/>
      <c r="O1362" s="183"/>
      <c r="P1362" s="233"/>
    </row>
    <row r="1363" spans="1:82" ht="60" x14ac:dyDescent="0.2">
      <c r="A1363" s="251">
        <v>45222</v>
      </c>
      <c r="B1363" s="251">
        <v>45222</v>
      </c>
      <c r="C1363" s="252">
        <v>4290</v>
      </c>
      <c r="D1363" s="253" t="s">
        <v>80</v>
      </c>
      <c r="E1363" s="254" t="str">
        <f>IFERROR(VLOOKUP($D1363,'2. Provider Details'!$A:$H,2,FALSE),"Select Supplier")</f>
        <v>11 Ferndell Close 
Cannock 
Staffs 
WS11 1HR</v>
      </c>
      <c r="F1363" s="255" t="str">
        <f>IFERROR(VLOOKUP($D1363,'2. Provider Details'!$A:$H,6,FALSE),"Select Supplier")</f>
        <v>N/A</v>
      </c>
      <c r="G1363" s="256" t="s">
        <v>5</v>
      </c>
      <c r="H1363" s="256"/>
      <c r="I1363" s="256"/>
      <c r="J1363" s="255" t="str">
        <f>IFERROR(VLOOKUP($D1363,'2. Provider Details'!$A:$H,7,FALSE),"Select Supplier")</f>
        <v>Yes</v>
      </c>
      <c r="K1363" s="257">
        <v>1</v>
      </c>
      <c r="L1363" s="251">
        <v>45222</v>
      </c>
      <c r="M1363" s="251">
        <v>45222</v>
      </c>
      <c r="N1363" s="251">
        <v>45331</v>
      </c>
      <c r="O1363" s="256" t="s">
        <v>184</v>
      </c>
      <c r="Q1363" s="205"/>
      <c r="R1363" s="205"/>
      <c r="S1363" s="205"/>
      <c r="T1363" s="205"/>
      <c r="U1363" s="205"/>
      <c r="V1363" s="205"/>
      <c r="W1363" s="205"/>
      <c r="X1363" s="205"/>
      <c r="Y1363" s="205"/>
      <c r="Z1363" s="205"/>
      <c r="AA1363" s="205"/>
      <c r="AB1363" s="205"/>
      <c r="AC1363" s="205"/>
      <c r="AD1363" s="205"/>
      <c r="AE1363" s="205"/>
      <c r="AF1363" s="205"/>
      <c r="AG1363" s="205"/>
      <c r="AH1363" s="205"/>
      <c r="AI1363" s="205"/>
      <c r="AJ1363" s="205"/>
      <c r="AK1363" s="205"/>
      <c r="AL1363" s="205"/>
      <c r="AM1363" s="205"/>
      <c r="AN1363" s="205"/>
      <c r="AO1363" s="205"/>
      <c r="AP1363" s="205"/>
      <c r="AQ1363" s="205"/>
      <c r="AR1363" s="205"/>
      <c r="AS1363" s="205"/>
      <c r="AT1363" s="205"/>
      <c r="AU1363" s="205"/>
      <c r="AV1363" s="205"/>
      <c r="AW1363" s="205"/>
      <c r="AX1363" s="205"/>
      <c r="AY1363" s="205"/>
      <c r="AZ1363" s="205"/>
      <c r="BA1363" s="205"/>
      <c r="BB1363" s="205"/>
      <c r="BC1363" s="205"/>
      <c r="BD1363" s="205"/>
      <c r="BE1363" s="205"/>
      <c r="BF1363" s="205"/>
      <c r="BG1363" s="205"/>
      <c r="BH1363" s="205"/>
      <c r="BI1363" s="205"/>
      <c r="BJ1363" s="205"/>
      <c r="BK1363" s="205"/>
      <c r="BL1363" s="205"/>
      <c r="BM1363" s="205"/>
      <c r="BN1363" s="205"/>
      <c r="BO1363" s="205"/>
      <c r="BP1363" s="205"/>
      <c r="BQ1363" s="205"/>
      <c r="BR1363" s="205"/>
      <c r="BS1363" s="205"/>
      <c r="BT1363" s="205"/>
      <c r="BU1363" s="205"/>
      <c r="BV1363" s="205"/>
      <c r="BW1363" s="205"/>
      <c r="BX1363" s="205"/>
      <c r="BY1363" s="205"/>
      <c r="BZ1363" s="205"/>
      <c r="CA1363" s="205"/>
      <c r="CB1363" s="205"/>
      <c r="CC1363" s="205"/>
      <c r="CD1363" s="205"/>
    </row>
    <row r="1364" spans="1:82" s="245" customFormat="1" ht="45" x14ac:dyDescent="0.2">
      <c r="A1364" s="260">
        <v>45224</v>
      </c>
      <c r="B1364" s="260">
        <v>45224</v>
      </c>
      <c r="C1364" s="261">
        <v>4680</v>
      </c>
      <c r="D1364" s="254" t="s">
        <v>80</v>
      </c>
      <c r="E1364" s="254" t="str">
        <f>IFERROR(VLOOKUP($D1364,'2. Provider Details'!$A:$H,2,FALSE),"Select Supplier")</f>
        <v>11 Ferndell Close 
Cannock 
Staffs 
WS11 1HR</v>
      </c>
      <c r="F1364" s="255" t="str">
        <f>IFERROR(VLOOKUP($D1364,'2. Provider Details'!$A:$H,6,FALSE),"Select Supplier")</f>
        <v>N/A</v>
      </c>
      <c r="G1364" s="255" t="s">
        <v>162</v>
      </c>
      <c r="H1364" s="255"/>
      <c r="I1364" s="255"/>
      <c r="J1364" s="255" t="str">
        <f>IFERROR(VLOOKUP($D1364,'2. Provider Details'!$A:$H,7,FALSE),"Select Supplier")</f>
        <v>Yes</v>
      </c>
      <c r="K1364" s="262" t="s">
        <v>44</v>
      </c>
      <c r="L1364" s="260">
        <v>45224</v>
      </c>
      <c r="M1364" s="260">
        <v>45222</v>
      </c>
      <c r="N1364" s="260">
        <v>45331</v>
      </c>
      <c r="O1364" s="255" t="s">
        <v>12</v>
      </c>
      <c r="P1364" s="263"/>
      <c r="Q1364" s="263"/>
      <c r="R1364" s="263"/>
      <c r="S1364" s="263"/>
      <c r="T1364" s="263"/>
      <c r="U1364" s="263"/>
      <c r="V1364" s="263"/>
      <c r="W1364" s="263"/>
      <c r="X1364" s="263"/>
      <c r="Y1364" s="263"/>
      <c r="Z1364" s="263"/>
      <c r="AA1364" s="263"/>
      <c r="AB1364" s="263"/>
      <c r="AC1364" s="263"/>
      <c r="AD1364" s="263"/>
      <c r="AE1364" s="263"/>
      <c r="AF1364" s="263"/>
      <c r="AG1364" s="263"/>
      <c r="AH1364" s="263"/>
      <c r="AI1364" s="263"/>
      <c r="AJ1364" s="263"/>
      <c r="AK1364" s="263"/>
      <c r="AL1364" s="263"/>
      <c r="AM1364" s="263"/>
      <c r="AN1364" s="263"/>
      <c r="AO1364" s="263"/>
      <c r="AP1364" s="263"/>
      <c r="AQ1364" s="263"/>
      <c r="AR1364" s="263"/>
      <c r="AS1364" s="263"/>
      <c r="AT1364" s="263"/>
      <c r="AU1364" s="263"/>
      <c r="AV1364" s="263"/>
      <c r="AW1364" s="263"/>
      <c r="AX1364" s="263"/>
      <c r="AY1364" s="263"/>
      <c r="AZ1364" s="263"/>
      <c r="BA1364" s="263"/>
      <c r="BB1364" s="263"/>
      <c r="BC1364" s="263"/>
      <c r="BD1364" s="263"/>
      <c r="BE1364" s="263"/>
      <c r="BF1364" s="263"/>
      <c r="BG1364" s="263"/>
      <c r="BH1364" s="263"/>
      <c r="BI1364" s="263"/>
      <c r="BJ1364" s="263"/>
      <c r="BK1364" s="263"/>
      <c r="BL1364" s="263"/>
      <c r="BM1364" s="263"/>
      <c r="BN1364" s="263"/>
      <c r="BO1364" s="263"/>
      <c r="BP1364" s="263"/>
      <c r="BQ1364" s="263"/>
      <c r="BR1364" s="263"/>
      <c r="BS1364" s="263"/>
      <c r="BT1364" s="263"/>
      <c r="BU1364" s="263"/>
      <c r="BV1364" s="263"/>
      <c r="BW1364" s="263"/>
      <c r="BX1364" s="263"/>
      <c r="BY1364" s="263"/>
      <c r="BZ1364" s="263"/>
      <c r="CA1364" s="263"/>
      <c r="CB1364" s="263"/>
      <c r="CC1364" s="263"/>
      <c r="CD1364" s="263"/>
    </row>
    <row r="1365" spans="1:82" s="245" customFormat="1" ht="45" x14ac:dyDescent="0.2">
      <c r="A1365" s="251">
        <v>45237</v>
      </c>
      <c r="B1365" s="251">
        <v>45237</v>
      </c>
      <c r="C1365" s="252">
        <v>9840</v>
      </c>
      <c r="D1365" s="253" t="s">
        <v>80</v>
      </c>
      <c r="E1365" s="254" t="str">
        <f>IFERROR(VLOOKUP($D1365,'2. Provider Details'!$A:$H,2,FALSE),"Select Supplier")</f>
        <v>11 Ferndell Close 
Cannock 
Staffs 
WS11 1HR</v>
      </c>
      <c r="F1365" s="255" t="str">
        <f>IFERROR(VLOOKUP($D1365,'2. Provider Details'!$A:$H,6,FALSE),"Select Supplier")</f>
        <v>N/A</v>
      </c>
      <c r="G1365" s="256" t="s">
        <v>5</v>
      </c>
      <c r="H1365" s="256"/>
      <c r="I1365" s="256"/>
      <c r="J1365" s="255" t="str">
        <f>IFERROR(VLOOKUP($D1365,'2. Provider Details'!$A:$H,7,FALSE),"Select Supplier")</f>
        <v>Yes</v>
      </c>
      <c r="K1365" s="257">
        <v>1</v>
      </c>
      <c r="L1365" s="251">
        <v>45237</v>
      </c>
      <c r="M1365" s="251">
        <v>45239</v>
      </c>
      <c r="N1365" s="251">
        <v>45373</v>
      </c>
      <c r="O1365" s="256" t="s">
        <v>12</v>
      </c>
      <c r="P1365" s="205"/>
      <c r="Q1365" s="205"/>
      <c r="R1365" s="205"/>
      <c r="S1365" s="205"/>
      <c r="T1365" s="205"/>
      <c r="U1365" s="205"/>
      <c r="V1365" s="205"/>
      <c r="W1365" s="205"/>
      <c r="X1365" s="205"/>
      <c r="Y1365" s="205"/>
      <c r="Z1365" s="205"/>
      <c r="AA1365" s="205"/>
      <c r="AB1365" s="205"/>
      <c r="AC1365" s="205"/>
      <c r="AD1365" s="205"/>
      <c r="AE1365" s="205"/>
      <c r="AF1365" s="205"/>
      <c r="AG1365" s="205"/>
      <c r="AH1365" s="205"/>
      <c r="AI1365" s="205"/>
      <c r="AJ1365" s="205"/>
      <c r="AK1365" s="205"/>
      <c r="AL1365" s="205"/>
      <c r="AM1365" s="205"/>
      <c r="AN1365" s="205"/>
      <c r="AO1365" s="205"/>
      <c r="AP1365" s="205"/>
      <c r="AQ1365" s="205"/>
      <c r="AR1365" s="205"/>
      <c r="AS1365" s="205"/>
      <c r="AT1365" s="205"/>
      <c r="AU1365" s="205"/>
      <c r="AV1365" s="205"/>
      <c r="AW1365" s="205"/>
      <c r="AX1365" s="205"/>
      <c r="AY1365" s="205"/>
      <c r="AZ1365" s="205"/>
      <c r="BA1365" s="205"/>
      <c r="BB1365" s="205"/>
      <c r="BC1365" s="205"/>
      <c r="BD1365" s="205"/>
      <c r="BE1365" s="205"/>
      <c r="BF1365" s="205"/>
      <c r="BG1365" s="205"/>
      <c r="BH1365" s="205"/>
      <c r="BI1365" s="205"/>
      <c r="BJ1365" s="205"/>
      <c r="BK1365" s="205"/>
      <c r="BL1365" s="205"/>
      <c r="BM1365" s="205"/>
      <c r="BN1365" s="205"/>
      <c r="BO1365" s="205"/>
      <c r="BP1365" s="205"/>
      <c r="BQ1365" s="205"/>
      <c r="BR1365" s="205"/>
      <c r="BS1365" s="205"/>
      <c r="BT1365" s="205"/>
      <c r="BU1365" s="205"/>
      <c r="BV1365" s="205"/>
      <c r="BW1365" s="205"/>
      <c r="BX1365" s="205"/>
      <c r="BY1365" s="205"/>
      <c r="BZ1365" s="205"/>
      <c r="CA1365" s="205"/>
      <c r="CB1365" s="205"/>
      <c r="CC1365" s="205"/>
      <c r="CD1365" s="205"/>
    </row>
    <row r="1366" spans="1:82" ht="15" hidden="1" customHeight="1" x14ac:dyDescent="0.2">
      <c r="A1366" s="184"/>
      <c r="B1366" s="184"/>
      <c r="C1366" s="188"/>
      <c r="D1366" s="185"/>
      <c r="E1366" s="189" t="str">
        <f>IFERROR(VLOOKUP($D1366,'2. Provider Details'!$A:$H,2,FALSE),"Select Supplier")</f>
        <v>Select Supplier</v>
      </c>
      <c r="F1366" s="190" t="str">
        <f>IFERROR(VLOOKUP($D1366,'2. Provider Details'!$A:$H,6,FALSE),"Select Supplier")</f>
        <v>Select Supplier</v>
      </c>
      <c r="G1366" s="183"/>
      <c r="H1366" s="183"/>
      <c r="I1366" s="183"/>
      <c r="J1366" s="190" t="str">
        <f>IFERROR(VLOOKUP($D1366,'2. Provider Details'!$A:$H,7,FALSE),"Select Supplier")</f>
        <v>Select Supplier</v>
      </c>
      <c r="K1366" s="186"/>
      <c r="L1366" s="184"/>
      <c r="M1366" s="184"/>
      <c r="N1366" s="184"/>
      <c r="O1366" s="183"/>
      <c r="P1366" s="11"/>
    </row>
    <row r="1367" spans="1:82" ht="15" hidden="1" customHeight="1" x14ac:dyDescent="0.2">
      <c r="A1367" s="184"/>
      <c r="B1367" s="184"/>
      <c r="C1367" s="188"/>
      <c r="D1367" s="185"/>
      <c r="E1367" s="189" t="str">
        <f>IFERROR(VLOOKUP($D1367,'2. Provider Details'!$A:$H,2,FALSE),"Select Supplier")</f>
        <v>Select Supplier</v>
      </c>
      <c r="F1367" s="190" t="str">
        <f>IFERROR(VLOOKUP($D1367,'2. Provider Details'!$A:$H,6,FALSE),"Select Supplier")</f>
        <v>Select Supplier</v>
      </c>
      <c r="G1367" s="183"/>
      <c r="H1367" s="183"/>
      <c r="I1367" s="183"/>
      <c r="J1367" s="190" t="str">
        <f>IFERROR(VLOOKUP($D1367,'2. Provider Details'!$A:$H,7,FALSE),"Select Supplier")</f>
        <v>Select Supplier</v>
      </c>
      <c r="K1367" s="186"/>
      <c r="L1367" s="184"/>
      <c r="M1367" s="184"/>
      <c r="N1367" s="184"/>
      <c r="O1367" s="183"/>
      <c r="P1367" s="11"/>
    </row>
    <row r="1368" spans="1:82" ht="60" hidden="1" customHeight="1" x14ac:dyDescent="0.2">
      <c r="A1368" s="194"/>
      <c r="B1368" s="194"/>
      <c r="C1368" s="232">
        <f>55*24</f>
        <v>1320</v>
      </c>
      <c r="D1368" s="195" t="s">
        <v>80</v>
      </c>
      <c r="E1368" s="209" t="str">
        <f>IFERROR(VLOOKUP($D1368,'2. Provider Details'!$A:$H,2,FALSE),"Select Supplier")</f>
        <v>11 Ferndell Close 
Cannock 
Staffs 
WS11 1HR</v>
      </c>
      <c r="F1368" s="181" t="str">
        <f>IFERROR(VLOOKUP($D1368,'2. Provider Details'!$A:$H,6,FALSE),"Select Supplier")</f>
        <v>N/A</v>
      </c>
      <c r="G1368" s="193"/>
      <c r="H1368" s="193"/>
      <c r="I1368" s="193"/>
      <c r="J1368" s="181" t="str">
        <f>IFERROR(VLOOKUP($D1368,'2. Provider Details'!$A:$H,7,FALSE),"Select Supplier")</f>
        <v>Yes</v>
      </c>
      <c r="K1368" s="196"/>
      <c r="L1368" s="194"/>
      <c r="M1368" s="194"/>
      <c r="N1368" s="194"/>
      <c r="O1368" s="108"/>
      <c r="P1368" s="11"/>
    </row>
    <row r="1369" spans="1:82" s="245" customFormat="1" ht="45" x14ac:dyDescent="0.2">
      <c r="A1369" s="251">
        <v>45240</v>
      </c>
      <c r="B1369" s="251">
        <v>45243</v>
      </c>
      <c r="C1369" s="252">
        <v>10400</v>
      </c>
      <c r="D1369" s="253" t="s">
        <v>80</v>
      </c>
      <c r="E1369" s="254" t="str">
        <f>IFERROR(VLOOKUP($D1369,'2. Provider Details'!$A:$H,2,FALSE),"Select Supplier")</f>
        <v>11 Ferndell Close 
Cannock 
Staffs 
WS11 1HR</v>
      </c>
      <c r="F1369" s="255" t="str">
        <f>IFERROR(VLOOKUP($D1369,'2. Provider Details'!$A:$H,6,FALSE),"Select Supplier")</f>
        <v>N/A</v>
      </c>
      <c r="G1369" s="256" t="s">
        <v>44</v>
      </c>
      <c r="H1369" s="256"/>
      <c r="I1369" s="256"/>
      <c r="J1369" s="255" t="str">
        <f>IFERROR(VLOOKUP($D1369,'2. Provider Details'!$A:$H,7,FALSE),"Select Supplier")</f>
        <v>Yes</v>
      </c>
      <c r="K1369" s="257" t="s">
        <v>162</v>
      </c>
      <c r="L1369" s="251">
        <v>45243</v>
      </c>
      <c r="M1369" s="251">
        <v>45243</v>
      </c>
      <c r="N1369" s="251">
        <v>45373</v>
      </c>
      <c r="O1369" s="256" t="s">
        <v>12</v>
      </c>
      <c r="P1369" s="205"/>
      <c r="Q1369" s="205"/>
      <c r="R1369" s="205"/>
      <c r="S1369" s="205"/>
      <c r="T1369" s="205"/>
      <c r="U1369" s="205"/>
      <c r="V1369" s="205"/>
      <c r="W1369" s="205"/>
      <c r="X1369" s="205"/>
      <c r="Y1369" s="205"/>
      <c r="Z1369" s="205"/>
      <c r="AA1369" s="205"/>
      <c r="AB1369" s="205"/>
      <c r="AC1369" s="205"/>
      <c r="AD1369" s="205"/>
      <c r="AE1369" s="205"/>
      <c r="AF1369" s="205"/>
      <c r="AG1369" s="205"/>
      <c r="AH1369" s="205"/>
      <c r="AI1369" s="205"/>
      <c r="AJ1369" s="205"/>
      <c r="AK1369" s="205"/>
      <c r="AL1369" s="205"/>
      <c r="AM1369" s="205"/>
      <c r="AN1369" s="205"/>
      <c r="AO1369" s="205"/>
      <c r="AP1369" s="205"/>
      <c r="AQ1369" s="205"/>
      <c r="AR1369" s="205"/>
      <c r="AS1369" s="205"/>
      <c r="AT1369" s="205"/>
      <c r="AU1369" s="205"/>
      <c r="AV1369" s="205"/>
      <c r="AW1369" s="205"/>
      <c r="AX1369" s="205"/>
      <c r="AY1369" s="205"/>
      <c r="AZ1369" s="205"/>
      <c r="BA1369" s="205"/>
      <c r="BB1369" s="205"/>
      <c r="BC1369" s="205"/>
      <c r="BD1369" s="205"/>
      <c r="BE1369" s="205"/>
      <c r="BF1369" s="205"/>
      <c r="BG1369" s="205"/>
      <c r="BH1369" s="205"/>
      <c r="BI1369" s="205"/>
      <c r="BJ1369" s="205"/>
      <c r="BK1369" s="205"/>
      <c r="BL1369" s="205"/>
      <c r="BM1369" s="205"/>
      <c r="BN1369" s="205"/>
      <c r="BO1369" s="205"/>
      <c r="BP1369" s="205"/>
      <c r="BQ1369" s="205"/>
      <c r="BR1369" s="205"/>
      <c r="BS1369" s="205"/>
      <c r="BT1369" s="205"/>
      <c r="BU1369" s="205"/>
      <c r="BV1369" s="205"/>
      <c r="BW1369" s="205"/>
      <c r="BX1369" s="205"/>
      <c r="BY1369" s="205"/>
      <c r="BZ1369" s="205"/>
      <c r="CA1369" s="205"/>
      <c r="CB1369" s="205"/>
      <c r="CC1369" s="205"/>
      <c r="CD1369" s="205"/>
    </row>
    <row r="1370" spans="1:82" s="245" customFormat="1" ht="45" x14ac:dyDescent="0.2">
      <c r="A1370" s="251">
        <v>45243</v>
      </c>
      <c r="B1370" s="251">
        <v>45251</v>
      </c>
      <c r="C1370" s="252">
        <v>4290</v>
      </c>
      <c r="D1370" s="253" t="s">
        <v>80</v>
      </c>
      <c r="E1370" s="254" t="str">
        <f>IFERROR(VLOOKUP($D1370,'2. Provider Details'!$A:$H,2,FALSE),"Select Supplier")</f>
        <v>11 Ferndell Close 
Cannock 
Staffs 
WS11 1HR</v>
      </c>
      <c r="F1370" s="255" t="str">
        <f>IFERROR(VLOOKUP($D1370,'2. Provider Details'!$A:$H,6,FALSE),"Select Supplier")</f>
        <v>N/A</v>
      </c>
      <c r="G1370" s="256" t="s">
        <v>44</v>
      </c>
      <c r="H1370" s="256"/>
      <c r="I1370" s="256"/>
      <c r="J1370" s="255" t="str">
        <f>IFERROR(VLOOKUP($D1370,'2. Provider Details'!$A:$H,7,FALSE),"Select Supplier")</f>
        <v>Yes</v>
      </c>
      <c r="K1370" s="257" t="s">
        <v>44</v>
      </c>
      <c r="L1370" s="251">
        <v>45252</v>
      </c>
      <c r="M1370" s="251">
        <v>45243</v>
      </c>
      <c r="N1370" s="251">
        <v>45331</v>
      </c>
      <c r="O1370" s="256"/>
      <c r="P1370" s="205"/>
      <c r="Q1370" s="205"/>
      <c r="R1370" s="205"/>
      <c r="S1370" s="205"/>
      <c r="T1370" s="205"/>
      <c r="U1370" s="205"/>
      <c r="V1370" s="205"/>
      <c r="W1370" s="205"/>
      <c r="X1370" s="205"/>
      <c r="Y1370" s="205"/>
      <c r="Z1370" s="205"/>
      <c r="AA1370" s="205"/>
      <c r="AB1370" s="205"/>
      <c r="AC1370" s="205"/>
      <c r="AD1370" s="205"/>
      <c r="AE1370" s="205"/>
      <c r="AF1370" s="205"/>
      <c r="AG1370" s="205"/>
      <c r="AH1370" s="205"/>
      <c r="AI1370" s="205"/>
      <c r="AJ1370" s="205"/>
      <c r="AK1370" s="205"/>
      <c r="AL1370" s="205"/>
      <c r="AM1370" s="205"/>
      <c r="AN1370" s="205"/>
      <c r="AO1370" s="205"/>
      <c r="AP1370" s="205"/>
      <c r="AQ1370" s="205"/>
      <c r="AR1370" s="205"/>
      <c r="AS1370" s="205"/>
      <c r="AT1370" s="205"/>
      <c r="AU1370" s="205"/>
      <c r="AV1370" s="205"/>
      <c r="AW1370" s="205"/>
      <c r="AX1370" s="205"/>
      <c r="AY1370" s="205"/>
      <c r="AZ1370" s="205"/>
      <c r="BA1370" s="205"/>
      <c r="BB1370" s="205"/>
      <c r="BC1370" s="205"/>
      <c r="BD1370" s="205"/>
      <c r="BE1370" s="205"/>
      <c r="BF1370" s="205"/>
      <c r="BG1370" s="205"/>
      <c r="BH1370" s="205"/>
      <c r="BI1370" s="205"/>
      <c r="BJ1370" s="205"/>
      <c r="BK1370" s="205"/>
      <c r="BL1370" s="205"/>
      <c r="BM1370" s="205"/>
      <c r="BN1370" s="205"/>
      <c r="BO1370" s="205"/>
      <c r="BP1370" s="205"/>
      <c r="BQ1370" s="205"/>
      <c r="BR1370" s="205"/>
      <c r="BS1370" s="205"/>
      <c r="BT1370" s="205"/>
      <c r="BU1370" s="205"/>
      <c r="BV1370" s="205"/>
      <c r="BW1370" s="205"/>
      <c r="BX1370" s="205"/>
      <c r="BY1370" s="205"/>
      <c r="BZ1370" s="205"/>
      <c r="CA1370" s="205"/>
      <c r="CB1370" s="205"/>
      <c r="CC1370" s="205"/>
      <c r="CD1370" s="205"/>
    </row>
    <row r="1371" spans="1:82" ht="15" hidden="1" customHeight="1" x14ac:dyDescent="0.2">
      <c r="A1371" s="184"/>
      <c r="B1371" s="184"/>
      <c r="C1371" s="188"/>
      <c r="D1371" s="185"/>
      <c r="E1371" s="189" t="str">
        <f>IFERROR(VLOOKUP($D1371,'2. Provider Details'!$A:$H,2,FALSE),"Select Supplier")</f>
        <v>Select Supplier</v>
      </c>
      <c r="F1371" s="190" t="str">
        <f>IFERROR(VLOOKUP($D1371,'2. Provider Details'!$A:$H,6,FALSE),"Select Supplier")</f>
        <v>Select Supplier</v>
      </c>
      <c r="G1371" s="183"/>
      <c r="H1371" s="183"/>
      <c r="I1371" s="183"/>
      <c r="J1371" s="190" t="str">
        <f>IFERROR(VLOOKUP($D1371,'2. Provider Details'!$A:$H,7,FALSE),"Select Supplier")</f>
        <v>Select Supplier</v>
      </c>
      <c r="K1371" s="186"/>
      <c r="L1371" s="184"/>
      <c r="M1371" s="184"/>
      <c r="N1371" s="184"/>
      <c r="O1371" s="183"/>
      <c r="P1371" s="11"/>
    </row>
    <row r="1372" spans="1:82" ht="15" hidden="1" customHeight="1" x14ac:dyDescent="0.2">
      <c r="A1372" s="184"/>
      <c r="B1372" s="184"/>
      <c r="C1372" s="188"/>
      <c r="D1372" s="185"/>
      <c r="E1372" s="189" t="str">
        <f>IFERROR(VLOOKUP($D1372,'2. Provider Details'!$A:$H,2,FALSE),"Select Supplier")</f>
        <v>Select Supplier</v>
      </c>
      <c r="F1372" s="190" t="str">
        <f>IFERROR(VLOOKUP($D1372,'2. Provider Details'!$A:$H,6,FALSE),"Select Supplier")</f>
        <v>Select Supplier</v>
      </c>
      <c r="G1372" s="183"/>
      <c r="H1372" s="183"/>
      <c r="I1372" s="183"/>
      <c r="J1372" s="190" t="str">
        <f>IFERROR(VLOOKUP($D1372,'2. Provider Details'!$A:$H,7,FALSE),"Select Supplier")</f>
        <v>Select Supplier</v>
      </c>
      <c r="K1372" s="186"/>
      <c r="L1372" s="184"/>
      <c r="M1372" s="184"/>
      <c r="N1372" s="184"/>
      <c r="O1372" s="183"/>
      <c r="P1372" s="11"/>
    </row>
    <row r="1373" spans="1:82" ht="15" hidden="1" customHeight="1" x14ac:dyDescent="0.2">
      <c r="A1373" s="184"/>
      <c r="B1373" s="184"/>
      <c r="C1373" s="188"/>
      <c r="D1373" s="185"/>
      <c r="E1373" s="189" t="str">
        <f>IFERROR(VLOOKUP($D1373,'2. Provider Details'!$A:$H,2,FALSE),"Select Supplier")</f>
        <v>Select Supplier</v>
      </c>
      <c r="F1373" s="190" t="str">
        <f>IFERROR(VLOOKUP($D1373,'2. Provider Details'!$A:$H,6,FALSE),"Select Supplier")</f>
        <v>Select Supplier</v>
      </c>
      <c r="G1373" s="183"/>
      <c r="H1373" s="183"/>
      <c r="I1373" s="183"/>
      <c r="J1373" s="190" t="str">
        <f>IFERROR(VLOOKUP($D1373,'2. Provider Details'!$A:$H,7,FALSE),"Select Supplier")</f>
        <v>Select Supplier</v>
      </c>
      <c r="K1373" s="186"/>
      <c r="L1373" s="184"/>
      <c r="M1373" s="184"/>
      <c r="N1373" s="184"/>
      <c r="O1373" s="183"/>
      <c r="P1373" s="11"/>
    </row>
    <row r="1374" spans="1:82" ht="15" hidden="1" customHeight="1" x14ac:dyDescent="0.2">
      <c r="A1374" s="184"/>
      <c r="B1374" s="184"/>
      <c r="C1374" s="188"/>
      <c r="D1374" s="185"/>
      <c r="E1374" s="189" t="str">
        <f>IFERROR(VLOOKUP($D1374,'2. Provider Details'!$A:$H,2,FALSE),"Select Supplier")</f>
        <v>Select Supplier</v>
      </c>
      <c r="F1374" s="190" t="str">
        <f>IFERROR(VLOOKUP($D1374,'2. Provider Details'!$A:$H,6,FALSE),"Select Supplier")</f>
        <v>Select Supplier</v>
      </c>
      <c r="G1374" s="183"/>
      <c r="H1374" s="183"/>
      <c r="I1374" s="183"/>
      <c r="J1374" s="190" t="str">
        <f>IFERROR(VLOOKUP($D1374,'2. Provider Details'!$A:$H,7,FALSE),"Select Supplier")</f>
        <v>Select Supplier</v>
      </c>
      <c r="K1374" s="186"/>
      <c r="L1374" s="184"/>
      <c r="M1374" s="184"/>
      <c r="N1374" s="184"/>
      <c r="O1374" s="183"/>
      <c r="P1374" s="11"/>
    </row>
    <row r="1375" spans="1:82" ht="15" hidden="1" customHeight="1" x14ac:dyDescent="0.2">
      <c r="A1375" s="184"/>
      <c r="B1375" s="184"/>
      <c r="C1375" s="188"/>
      <c r="D1375" s="185"/>
      <c r="E1375" s="189" t="str">
        <f>IFERROR(VLOOKUP($D1375,'2. Provider Details'!$A:$H,2,FALSE),"Select Supplier")</f>
        <v>Select Supplier</v>
      </c>
      <c r="F1375" s="190" t="str">
        <f>IFERROR(VLOOKUP($D1375,'2. Provider Details'!$A:$H,6,FALSE),"Select Supplier")</f>
        <v>Select Supplier</v>
      </c>
      <c r="G1375" s="183"/>
      <c r="H1375" s="183"/>
      <c r="I1375" s="183"/>
      <c r="J1375" s="190" t="str">
        <f>IFERROR(VLOOKUP($D1375,'2. Provider Details'!$A:$H,7,FALSE),"Select Supplier")</f>
        <v>Select Supplier</v>
      </c>
      <c r="K1375" s="186"/>
      <c r="L1375" s="184"/>
      <c r="M1375" s="184"/>
      <c r="N1375" s="184"/>
      <c r="O1375" s="183"/>
      <c r="P1375" s="11"/>
    </row>
    <row r="1376" spans="1:82" s="245" customFormat="1" ht="45" x14ac:dyDescent="0.2">
      <c r="A1376" s="251">
        <v>45243</v>
      </c>
      <c r="B1376" s="251">
        <v>45251</v>
      </c>
      <c r="C1376" s="252">
        <v>4160</v>
      </c>
      <c r="D1376" s="253" t="s">
        <v>80</v>
      </c>
      <c r="E1376" s="254" t="str">
        <f>IFERROR(VLOOKUP($D1376,'2. Provider Details'!$A:$H,2,FALSE),"Select Supplier")</f>
        <v>11 Ferndell Close 
Cannock 
Staffs 
WS11 1HR</v>
      </c>
      <c r="F1376" s="255" t="str">
        <f>IFERROR(VLOOKUP($D1376,'2. Provider Details'!$A:$H,6,FALSE),"Select Supplier")</f>
        <v>N/A</v>
      </c>
      <c r="G1376" s="256" t="s">
        <v>44</v>
      </c>
      <c r="H1376" s="256"/>
      <c r="I1376" s="256"/>
      <c r="J1376" s="255" t="str">
        <f>IFERROR(VLOOKUP($D1376,'2. Provider Details'!$A:$H,7,FALSE),"Select Supplier")</f>
        <v>Yes</v>
      </c>
      <c r="K1376" s="257" t="s">
        <v>44</v>
      </c>
      <c r="L1376" s="251">
        <v>45252</v>
      </c>
      <c r="M1376" s="251">
        <v>45243</v>
      </c>
      <c r="N1376" s="251">
        <v>45373</v>
      </c>
      <c r="O1376" s="256"/>
      <c r="P1376" s="205"/>
      <c r="Q1376" s="205"/>
      <c r="R1376" s="205"/>
      <c r="S1376" s="205"/>
      <c r="T1376" s="205"/>
      <c r="U1376" s="205"/>
      <c r="V1376" s="205"/>
      <c r="W1376" s="205"/>
      <c r="X1376" s="205"/>
      <c r="Y1376" s="205"/>
      <c r="Z1376" s="205"/>
      <c r="AA1376" s="205"/>
      <c r="AB1376" s="205"/>
      <c r="AC1376" s="205"/>
      <c r="AD1376" s="205"/>
      <c r="AE1376" s="205"/>
      <c r="AF1376" s="205"/>
      <c r="AG1376" s="205"/>
      <c r="AH1376" s="205"/>
      <c r="AI1376" s="205"/>
      <c r="AJ1376" s="205"/>
      <c r="AK1376" s="205"/>
      <c r="AL1376" s="205"/>
      <c r="AM1376" s="205"/>
      <c r="AN1376" s="205"/>
      <c r="AO1376" s="205"/>
      <c r="AP1376" s="205"/>
      <c r="AQ1376" s="205"/>
      <c r="AR1376" s="205"/>
      <c r="AS1376" s="205"/>
      <c r="AT1376" s="205"/>
      <c r="AU1376" s="205"/>
      <c r="AV1376" s="205"/>
      <c r="AW1376" s="205"/>
      <c r="AX1376" s="205"/>
      <c r="AY1376" s="205"/>
      <c r="AZ1376" s="205"/>
      <c r="BA1376" s="205"/>
      <c r="BB1376" s="205"/>
      <c r="BC1376" s="205"/>
      <c r="BD1376" s="205"/>
      <c r="BE1376" s="205"/>
      <c r="BF1376" s="205"/>
      <c r="BG1376" s="205"/>
      <c r="BH1376" s="205"/>
      <c r="BI1376" s="205"/>
      <c r="BJ1376" s="205"/>
      <c r="BK1376" s="205"/>
      <c r="BL1376" s="205"/>
      <c r="BM1376" s="205"/>
      <c r="BN1376" s="205"/>
      <c r="BO1376" s="205"/>
      <c r="BP1376" s="205"/>
      <c r="BQ1376" s="205"/>
      <c r="BR1376" s="205"/>
      <c r="BS1376" s="205"/>
      <c r="BT1376" s="205"/>
      <c r="BU1376" s="205"/>
      <c r="BV1376" s="205"/>
      <c r="BW1376" s="205"/>
      <c r="BX1376" s="205"/>
      <c r="BY1376" s="205"/>
      <c r="BZ1376" s="205"/>
      <c r="CA1376" s="205"/>
      <c r="CB1376" s="205"/>
      <c r="CC1376" s="205"/>
      <c r="CD1376" s="205"/>
    </row>
    <row r="1377" spans="1:82" ht="15" hidden="1" customHeight="1" x14ac:dyDescent="0.2">
      <c r="A1377" s="184"/>
      <c r="B1377" s="184"/>
      <c r="C1377" s="188"/>
      <c r="D1377" s="185"/>
      <c r="E1377" s="189" t="str">
        <f>IFERROR(VLOOKUP($D1377,'2. Provider Details'!$A:$H,2,FALSE),"Select Supplier")</f>
        <v>Select Supplier</v>
      </c>
      <c r="F1377" s="190" t="str">
        <f>IFERROR(VLOOKUP($D1377,'2. Provider Details'!$A:$H,6,FALSE),"Select Supplier")</f>
        <v>Select Supplier</v>
      </c>
      <c r="G1377" s="183"/>
      <c r="H1377" s="183"/>
      <c r="I1377" s="183"/>
      <c r="J1377" s="190" t="str">
        <f>IFERROR(VLOOKUP($D1377,'2. Provider Details'!$A:$H,7,FALSE),"Select Supplier")</f>
        <v>Select Supplier</v>
      </c>
      <c r="K1377" s="186"/>
      <c r="L1377" s="184"/>
      <c r="M1377" s="184"/>
      <c r="N1377" s="184"/>
      <c r="O1377" s="183"/>
      <c r="P1377" s="11"/>
    </row>
    <row r="1378" spans="1:82" s="245" customFormat="1" ht="45" x14ac:dyDescent="0.2">
      <c r="A1378" s="251">
        <v>45259</v>
      </c>
      <c r="B1378" s="251"/>
      <c r="C1378" s="252">
        <v>2808</v>
      </c>
      <c r="D1378" s="253" t="s">
        <v>80</v>
      </c>
      <c r="E1378" s="254" t="str">
        <f>IFERROR(VLOOKUP($D1378,'2. Provider Details'!$A:$H,2,FALSE),"Select Supplier")</f>
        <v>11 Ferndell Close 
Cannock 
Staffs 
WS11 1HR</v>
      </c>
      <c r="F1378" s="255" t="str">
        <f>IFERROR(VLOOKUP($D1378,'2. Provider Details'!$A:$H,6,FALSE),"Select Supplier")</f>
        <v>N/A</v>
      </c>
      <c r="G1378" s="256" t="s">
        <v>5</v>
      </c>
      <c r="H1378" s="256"/>
      <c r="I1378" s="256"/>
      <c r="J1378" s="255" t="str">
        <f>IFERROR(VLOOKUP($D1378,'2. Provider Details'!$A:$H,7,FALSE),"Select Supplier")</f>
        <v>Yes</v>
      </c>
      <c r="K1378" s="257">
        <v>2</v>
      </c>
      <c r="L1378" s="251"/>
      <c r="M1378" s="251">
        <v>45264</v>
      </c>
      <c r="N1378" s="251">
        <v>45373</v>
      </c>
      <c r="O1378" s="256"/>
      <c r="P1378" s="205"/>
      <c r="Q1378" s="205"/>
      <c r="R1378" s="205"/>
      <c r="S1378" s="205"/>
      <c r="T1378" s="205"/>
      <c r="U1378" s="205"/>
      <c r="V1378" s="205"/>
      <c r="W1378" s="205"/>
      <c r="X1378" s="205"/>
      <c r="Y1378" s="205"/>
      <c r="Z1378" s="205"/>
      <c r="AA1378" s="205"/>
      <c r="AB1378" s="205"/>
      <c r="AC1378" s="205"/>
      <c r="AD1378" s="205"/>
      <c r="AE1378" s="205"/>
      <c r="AF1378" s="205"/>
      <c r="AG1378" s="205"/>
      <c r="AH1378" s="205"/>
      <c r="AI1378" s="205"/>
      <c r="AJ1378" s="205"/>
      <c r="AK1378" s="205"/>
      <c r="AL1378" s="205"/>
      <c r="AM1378" s="205"/>
      <c r="AN1378" s="205"/>
      <c r="AO1378" s="205"/>
      <c r="AP1378" s="205"/>
      <c r="AQ1378" s="205"/>
      <c r="AR1378" s="205"/>
      <c r="AS1378" s="205"/>
      <c r="AT1378" s="205"/>
      <c r="AU1378" s="205"/>
      <c r="AV1378" s="205"/>
      <c r="AW1378" s="205"/>
      <c r="AX1378" s="205"/>
      <c r="AY1378" s="205"/>
      <c r="AZ1378" s="205"/>
      <c r="BA1378" s="205"/>
      <c r="BB1378" s="205"/>
      <c r="BC1378" s="205"/>
      <c r="BD1378" s="205"/>
      <c r="BE1378" s="205"/>
      <c r="BF1378" s="205"/>
      <c r="BG1378" s="205"/>
      <c r="BH1378" s="205"/>
      <c r="BI1378" s="205"/>
      <c r="BJ1378" s="205"/>
      <c r="BK1378" s="205"/>
      <c r="BL1378" s="205"/>
      <c r="BM1378" s="205"/>
      <c r="BN1378" s="205"/>
      <c r="BO1378" s="205"/>
      <c r="BP1378" s="205"/>
      <c r="BQ1378" s="205"/>
      <c r="BR1378" s="205"/>
      <c r="BS1378" s="205"/>
      <c r="BT1378" s="205"/>
      <c r="BU1378" s="205"/>
      <c r="BV1378" s="205"/>
      <c r="BW1378" s="205"/>
      <c r="BX1378" s="205"/>
      <c r="BY1378" s="205"/>
      <c r="BZ1378" s="205"/>
      <c r="CA1378" s="205"/>
      <c r="CB1378" s="205"/>
      <c r="CC1378" s="205"/>
      <c r="CD1378" s="205"/>
    </row>
    <row r="1379" spans="1:82" s="245" customFormat="1" ht="90" x14ac:dyDescent="0.2">
      <c r="A1379" s="251">
        <v>45183</v>
      </c>
      <c r="B1379" s="251">
        <v>45187</v>
      </c>
      <c r="C1379" s="252">
        <v>7194</v>
      </c>
      <c r="D1379" s="253" t="s">
        <v>186</v>
      </c>
      <c r="E1379" s="254" t="str">
        <f>IFERROR(VLOOKUP($D1379,'2. Provider Details'!$A:$H,2,FALSE),"Select Supplier")</f>
        <v>99 Trent Valley Road
Lichfield
WS13 6EZ</v>
      </c>
      <c r="F1379" s="255" t="str">
        <f>IFERROR(VLOOKUP($D1379,'2. Provider Details'!$A:$H,6,FALSE),"Select Supplier")</f>
        <v>N/A</v>
      </c>
      <c r="G1379" s="256" t="s">
        <v>5</v>
      </c>
      <c r="H1379" s="256"/>
      <c r="I1379" s="256"/>
      <c r="J1379" s="255" t="str">
        <f>IFERROR(VLOOKUP($D1379,'2. Provider Details'!$A:$H,7,FALSE),"Select Supplier")</f>
        <v>Yes</v>
      </c>
      <c r="K1379" s="257">
        <v>3</v>
      </c>
      <c r="L1379" s="251">
        <v>45187</v>
      </c>
      <c r="M1379" s="251">
        <v>45184</v>
      </c>
      <c r="N1379" s="251">
        <v>45282</v>
      </c>
      <c r="O1379" s="256" t="s">
        <v>12</v>
      </c>
      <c r="P1379" s="205"/>
      <c r="Q1379" s="205"/>
      <c r="R1379" s="205"/>
      <c r="S1379" s="205"/>
      <c r="T1379" s="205"/>
      <c r="U1379" s="205"/>
      <c r="V1379" s="205"/>
      <c r="W1379" s="205"/>
      <c r="X1379" s="205"/>
      <c r="Y1379" s="205"/>
      <c r="Z1379" s="205"/>
      <c r="AA1379" s="205"/>
      <c r="AB1379" s="205"/>
      <c r="AC1379" s="205"/>
      <c r="AD1379" s="205"/>
      <c r="AE1379" s="205"/>
      <c r="AF1379" s="205"/>
      <c r="AG1379" s="205"/>
      <c r="AH1379" s="205"/>
      <c r="AI1379" s="205"/>
      <c r="AJ1379" s="205"/>
      <c r="AK1379" s="205"/>
      <c r="AL1379" s="205"/>
      <c r="AM1379" s="205"/>
      <c r="AN1379" s="205"/>
      <c r="AO1379" s="205"/>
      <c r="AP1379" s="205"/>
      <c r="AQ1379" s="205"/>
      <c r="AR1379" s="205"/>
      <c r="AS1379" s="205"/>
      <c r="AT1379" s="205"/>
      <c r="AU1379" s="205"/>
      <c r="AV1379" s="205"/>
      <c r="AW1379" s="205"/>
      <c r="AX1379" s="205"/>
      <c r="AY1379" s="205"/>
      <c r="AZ1379" s="205"/>
      <c r="BA1379" s="205"/>
      <c r="BB1379" s="205"/>
      <c r="BC1379" s="205"/>
      <c r="BD1379" s="205"/>
      <c r="BE1379" s="205"/>
      <c r="BF1379" s="205"/>
      <c r="BG1379" s="205"/>
      <c r="BH1379" s="205"/>
      <c r="BI1379" s="205"/>
      <c r="BJ1379" s="205"/>
      <c r="BK1379" s="205"/>
      <c r="BL1379" s="205"/>
      <c r="BM1379" s="205"/>
      <c r="BN1379" s="205"/>
      <c r="BO1379" s="205"/>
      <c r="BP1379" s="205"/>
      <c r="BQ1379" s="205"/>
      <c r="BR1379" s="205"/>
      <c r="BS1379" s="205"/>
      <c r="BT1379" s="205"/>
      <c r="BU1379" s="205"/>
      <c r="BV1379" s="205"/>
      <c r="BW1379" s="205"/>
      <c r="BX1379" s="205"/>
      <c r="BY1379" s="205"/>
      <c r="BZ1379" s="205"/>
      <c r="CA1379" s="205"/>
      <c r="CB1379" s="205"/>
      <c r="CC1379" s="205"/>
      <c r="CD1379" s="205"/>
    </row>
    <row r="1380" spans="1:82" s="65" customFormat="1" ht="60" x14ac:dyDescent="0.2">
      <c r="A1380" s="251">
        <v>45243</v>
      </c>
      <c r="B1380" s="251">
        <v>45250</v>
      </c>
      <c r="C1380" s="252">
        <v>4290</v>
      </c>
      <c r="D1380" s="253" t="s">
        <v>186</v>
      </c>
      <c r="E1380" s="254" t="str">
        <f>IFERROR(VLOOKUP($D1380,'2. Provider Details'!$A:$H,2,FALSE),"Select Supplier")</f>
        <v>99 Trent Valley Road
Lichfield
WS13 6EZ</v>
      </c>
      <c r="F1380" s="255" t="str">
        <f>IFERROR(VLOOKUP($D1380,'2. Provider Details'!$A:$H,6,FALSE),"Select Supplier")</f>
        <v>N/A</v>
      </c>
      <c r="G1380" s="256" t="s">
        <v>44</v>
      </c>
      <c r="H1380" s="256"/>
      <c r="I1380" s="256"/>
      <c r="J1380" s="255" t="str">
        <f>IFERROR(VLOOKUP($D1380,'2. Provider Details'!$A:$H,7,FALSE),"Select Supplier")</f>
        <v>Yes</v>
      </c>
      <c r="K1380" s="257" t="s">
        <v>44</v>
      </c>
      <c r="L1380" s="251">
        <v>45252</v>
      </c>
      <c r="M1380" s="251">
        <v>45243</v>
      </c>
      <c r="N1380" s="251">
        <v>45331</v>
      </c>
      <c r="O1380" s="256"/>
      <c r="P1380" s="205"/>
      <c r="Q1380" s="205"/>
      <c r="R1380" s="205"/>
      <c r="S1380" s="205"/>
      <c r="T1380" s="205"/>
      <c r="U1380" s="205"/>
      <c r="V1380" s="205"/>
      <c r="W1380" s="205"/>
      <c r="X1380" s="205"/>
      <c r="Y1380" s="205"/>
      <c r="Z1380" s="205"/>
      <c r="AA1380" s="205"/>
      <c r="AB1380" s="205"/>
      <c r="AC1380" s="205"/>
      <c r="AD1380" s="205"/>
      <c r="AE1380" s="205"/>
      <c r="AF1380" s="205"/>
      <c r="AG1380" s="205"/>
      <c r="AH1380" s="205"/>
      <c r="AI1380" s="205"/>
      <c r="AJ1380" s="205"/>
      <c r="AK1380" s="205"/>
      <c r="AL1380" s="205"/>
      <c r="AM1380" s="205"/>
      <c r="AN1380" s="205"/>
      <c r="AO1380" s="205"/>
      <c r="AP1380" s="205"/>
      <c r="AQ1380" s="205"/>
      <c r="AR1380" s="205"/>
      <c r="AS1380" s="205"/>
      <c r="AT1380" s="205"/>
      <c r="AU1380" s="205"/>
      <c r="AV1380" s="205"/>
      <c r="AW1380" s="205"/>
      <c r="AX1380" s="205"/>
      <c r="AY1380" s="205"/>
      <c r="AZ1380" s="205"/>
      <c r="BA1380" s="205"/>
      <c r="BB1380" s="205"/>
      <c r="BC1380" s="205"/>
      <c r="BD1380" s="205"/>
      <c r="BE1380" s="205"/>
      <c r="BF1380" s="205"/>
      <c r="BG1380" s="205"/>
      <c r="BH1380" s="205"/>
      <c r="BI1380" s="205"/>
      <c r="BJ1380" s="205"/>
      <c r="BK1380" s="205"/>
      <c r="BL1380" s="205"/>
      <c r="BM1380" s="205"/>
      <c r="BN1380" s="205"/>
      <c r="BO1380" s="205"/>
      <c r="BP1380" s="205"/>
      <c r="BQ1380" s="205"/>
      <c r="BR1380" s="205"/>
      <c r="BS1380" s="205"/>
      <c r="BT1380" s="205"/>
      <c r="BU1380" s="205"/>
      <c r="BV1380" s="205"/>
      <c r="BW1380" s="205"/>
      <c r="BX1380" s="205"/>
      <c r="BY1380" s="205"/>
      <c r="BZ1380" s="205"/>
      <c r="CA1380" s="205"/>
      <c r="CB1380" s="205"/>
      <c r="CC1380" s="205"/>
      <c r="CD1380" s="205"/>
    </row>
    <row r="1381" spans="1:82" s="245" customFormat="1" ht="45" x14ac:dyDescent="0.2">
      <c r="A1381" s="251">
        <v>45176</v>
      </c>
      <c r="B1381" s="251">
        <v>45176</v>
      </c>
      <c r="C1381" s="252">
        <v>8280</v>
      </c>
      <c r="D1381" s="253" t="s">
        <v>196</v>
      </c>
      <c r="E1381" s="254" t="str">
        <f>IFERROR(VLOOKUP($D1381,'2. Provider Details'!$A:$H,2,FALSE),"Select Supplier")</f>
        <v>4 Lonsdale Road
London 
NW6 6RD</v>
      </c>
      <c r="F1381" s="255">
        <f>IFERROR(VLOOKUP($D1381,'2. Provider Details'!$A:$H,6,FALSE),"Select Supplier")</f>
        <v>223617075</v>
      </c>
      <c r="G1381" s="256" t="s">
        <v>5</v>
      </c>
      <c r="H1381" s="256"/>
      <c r="I1381" s="256"/>
      <c r="J1381" s="255" t="str">
        <f>IFERROR(VLOOKUP($D1381,'2. Provider Details'!$A:$H,7,FALSE),"Select Supplier")</f>
        <v>Yes</v>
      </c>
      <c r="K1381" s="257">
        <v>1</v>
      </c>
      <c r="L1381" s="251">
        <v>45176</v>
      </c>
      <c r="M1381" s="251">
        <v>45174</v>
      </c>
      <c r="N1381" s="251">
        <v>45282</v>
      </c>
      <c r="O1381" s="256" t="s">
        <v>12</v>
      </c>
      <c r="P1381" s="205"/>
      <c r="Q1381" s="205"/>
      <c r="R1381" s="205"/>
      <c r="S1381" s="205"/>
      <c r="T1381" s="205"/>
      <c r="U1381" s="205"/>
      <c r="V1381" s="205"/>
      <c r="W1381" s="205"/>
      <c r="X1381" s="205"/>
      <c r="Y1381" s="205"/>
      <c r="Z1381" s="205"/>
      <c r="AA1381" s="205"/>
      <c r="AB1381" s="205"/>
      <c r="AC1381" s="205"/>
      <c r="AD1381" s="205"/>
      <c r="AE1381" s="205"/>
      <c r="AF1381" s="205"/>
      <c r="AG1381" s="205"/>
      <c r="AH1381" s="205"/>
      <c r="AI1381" s="205"/>
      <c r="AJ1381" s="205"/>
      <c r="AK1381" s="205"/>
      <c r="AL1381" s="205"/>
      <c r="AM1381" s="205"/>
      <c r="AN1381" s="205"/>
      <c r="AO1381" s="205"/>
      <c r="AP1381" s="205"/>
      <c r="AQ1381" s="205"/>
      <c r="AR1381" s="205"/>
      <c r="AS1381" s="205"/>
      <c r="AT1381" s="205"/>
      <c r="AU1381" s="205"/>
      <c r="AV1381" s="205"/>
      <c r="AW1381" s="205"/>
      <c r="AX1381" s="205"/>
      <c r="AY1381" s="205"/>
      <c r="AZ1381" s="205"/>
      <c r="BA1381" s="205"/>
      <c r="BB1381" s="205"/>
      <c r="BC1381" s="205"/>
      <c r="BD1381" s="205"/>
      <c r="BE1381" s="205"/>
      <c r="BF1381" s="205"/>
      <c r="BG1381" s="205"/>
      <c r="BH1381" s="205"/>
      <c r="BI1381" s="205"/>
      <c r="BJ1381" s="205"/>
      <c r="BK1381" s="205"/>
      <c r="BL1381" s="205"/>
      <c r="BM1381" s="205"/>
      <c r="BN1381" s="205"/>
      <c r="BO1381" s="205"/>
      <c r="BP1381" s="205"/>
      <c r="BQ1381" s="205"/>
      <c r="BR1381" s="205"/>
      <c r="BS1381" s="205"/>
      <c r="BT1381" s="205"/>
      <c r="BU1381" s="205"/>
      <c r="BV1381" s="205"/>
      <c r="BW1381" s="205"/>
      <c r="BX1381" s="205"/>
      <c r="BY1381" s="205"/>
      <c r="BZ1381" s="205"/>
      <c r="CA1381" s="205"/>
      <c r="CB1381" s="205"/>
      <c r="CC1381" s="205"/>
      <c r="CD1381" s="205"/>
    </row>
    <row r="1382" spans="1:82" s="245" customFormat="1" ht="60" x14ac:dyDescent="0.2">
      <c r="A1382" s="251">
        <v>45182</v>
      </c>
      <c r="B1382" s="251"/>
      <c r="C1382" s="252">
        <v>30000</v>
      </c>
      <c r="D1382" s="253" t="s">
        <v>196</v>
      </c>
      <c r="E1382" s="254" t="str">
        <f>IFERROR(VLOOKUP($D1382,'2. Provider Details'!$A:$H,2,FALSE),"Select Supplier")</f>
        <v>4 Lonsdale Road
London 
NW6 6RD</v>
      </c>
      <c r="F1382" s="255">
        <f>IFERROR(VLOOKUP($D1382,'2. Provider Details'!$A:$H,6,FALSE),"Select Supplier")</f>
        <v>223617075</v>
      </c>
      <c r="G1382" s="256" t="s">
        <v>5</v>
      </c>
      <c r="H1382" s="256"/>
      <c r="I1382" s="256"/>
      <c r="J1382" s="255" t="str">
        <f>IFERROR(VLOOKUP($D1382,'2. Provider Details'!$A:$H,7,FALSE),"Select Supplier")</f>
        <v>Yes</v>
      </c>
      <c r="K1382" s="257">
        <v>2</v>
      </c>
      <c r="L1382" s="251"/>
      <c r="M1382" s="251">
        <v>45181</v>
      </c>
      <c r="N1382" s="251">
        <v>45535</v>
      </c>
      <c r="O1382" s="256"/>
      <c r="P1382" s="205"/>
      <c r="Q1382" s="205"/>
      <c r="R1382" s="205"/>
      <c r="S1382" s="205"/>
      <c r="T1382" s="205"/>
      <c r="U1382" s="205"/>
      <c r="V1382" s="205"/>
      <c r="W1382" s="205"/>
      <c r="X1382" s="205"/>
      <c r="Y1382" s="205"/>
      <c r="Z1382" s="205"/>
      <c r="AA1382" s="205"/>
      <c r="AB1382" s="205"/>
      <c r="AC1382" s="205"/>
      <c r="AD1382" s="205"/>
      <c r="AE1382" s="205"/>
      <c r="AF1382" s="205"/>
      <c r="AG1382" s="205"/>
      <c r="AH1382" s="205"/>
      <c r="AI1382" s="205"/>
      <c r="AJ1382" s="205"/>
      <c r="AK1382" s="205"/>
      <c r="AL1382" s="205"/>
      <c r="AM1382" s="205"/>
      <c r="AN1382" s="205"/>
      <c r="AO1382" s="205"/>
      <c r="AP1382" s="205"/>
      <c r="AQ1382" s="205"/>
      <c r="AR1382" s="205"/>
      <c r="AS1382" s="205"/>
      <c r="AT1382" s="205"/>
      <c r="AU1382" s="205"/>
      <c r="AV1382" s="205"/>
      <c r="AW1382" s="205"/>
      <c r="AX1382" s="205"/>
      <c r="AY1382" s="205"/>
      <c r="AZ1382" s="205"/>
      <c r="BA1382" s="205"/>
      <c r="BB1382" s="205"/>
      <c r="BC1382" s="205"/>
      <c r="BD1382" s="205"/>
      <c r="BE1382" s="205"/>
      <c r="BF1382" s="205"/>
      <c r="BG1382" s="205"/>
      <c r="BH1382" s="205"/>
      <c r="BI1382" s="205"/>
      <c r="BJ1382" s="205"/>
      <c r="BK1382" s="205"/>
      <c r="BL1382" s="205"/>
      <c r="BM1382" s="205"/>
      <c r="BN1382" s="205"/>
      <c r="BO1382" s="205"/>
      <c r="BP1382" s="205"/>
      <c r="BQ1382" s="205"/>
      <c r="BR1382" s="205"/>
      <c r="BS1382" s="205"/>
      <c r="BT1382" s="205"/>
      <c r="BU1382" s="205"/>
      <c r="BV1382" s="205"/>
      <c r="BW1382" s="205"/>
      <c r="BX1382" s="205"/>
      <c r="BY1382" s="205"/>
      <c r="BZ1382" s="205"/>
      <c r="CA1382" s="205"/>
      <c r="CB1382" s="205"/>
      <c r="CC1382" s="205"/>
      <c r="CD1382" s="205"/>
    </row>
    <row r="1383" spans="1:82" s="245" customFormat="1" ht="90" x14ac:dyDescent="0.2">
      <c r="A1383" s="251">
        <v>45184</v>
      </c>
      <c r="B1383" s="251">
        <v>45184</v>
      </c>
      <c r="C1383" s="252">
        <v>4680</v>
      </c>
      <c r="D1383" s="253" t="s">
        <v>196</v>
      </c>
      <c r="E1383" s="254" t="str">
        <f>IFERROR(VLOOKUP($D1383,'2. Provider Details'!$A:$H,2,FALSE),"Select Supplier")</f>
        <v>4 Lonsdale Road
London 
NW6 6RD</v>
      </c>
      <c r="F1383" s="255">
        <f>IFERROR(VLOOKUP($D1383,'2. Provider Details'!$A:$H,6,FALSE),"Select Supplier")</f>
        <v>223617075</v>
      </c>
      <c r="G1383" s="256" t="s">
        <v>5</v>
      </c>
      <c r="H1383" s="256"/>
      <c r="I1383" s="256"/>
      <c r="J1383" s="255" t="str">
        <f>IFERROR(VLOOKUP($D1383,'2. Provider Details'!$A:$H,7,FALSE),"Select Supplier")</f>
        <v>Yes</v>
      </c>
      <c r="K1383" s="257">
        <v>2</v>
      </c>
      <c r="L1383" s="251">
        <v>45184</v>
      </c>
      <c r="M1383" s="251">
        <v>45187</v>
      </c>
      <c r="N1383" s="251">
        <v>45282</v>
      </c>
      <c r="O1383" s="256" t="s">
        <v>12</v>
      </c>
      <c r="P1383" s="205"/>
      <c r="Q1383" s="205"/>
      <c r="R1383" s="205"/>
      <c r="S1383" s="205"/>
      <c r="T1383" s="205"/>
      <c r="U1383" s="205"/>
      <c r="V1383" s="205"/>
      <c r="W1383" s="205"/>
      <c r="X1383" s="205"/>
      <c r="Y1383" s="205"/>
      <c r="Z1383" s="205"/>
      <c r="AA1383" s="205"/>
      <c r="AB1383" s="205"/>
      <c r="AC1383" s="205"/>
      <c r="AD1383" s="205"/>
      <c r="AE1383" s="205"/>
      <c r="AF1383" s="205"/>
      <c r="AG1383" s="205"/>
      <c r="AH1383" s="205"/>
      <c r="AI1383" s="205"/>
      <c r="AJ1383" s="205"/>
      <c r="AK1383" s="205"/>
      <c r="AL1383" s="205"/>
      <c r="AM1383" s="205"/>
      <c r="AN1383" s="205"/>
      <c r="AO1383" s="205"/>
      <c r="AP1383" s="205"/>
      <c r="AQ1383" s="205"/>
      <c r="AR1383" s="205"/>
      <c r="AS1383" s="205"/>
      <c r="AT1383" s="205"/>
      <c r="AU1383" s="205"/>
      <c r="AV1383" s="205"/>
      <c r="AW1383" s="205"/>
      <c r="AX1383" s="205"/>
      <c r="AY1383" s="205"/>
      <c r="AZ1383" s="205"/>
      <c r="BA1383" s="205"/>
      <c r="BB1383" s="205"/>
      <c r="BC1383" s="205"/>
      <c r="BD1383" s="205"/>
      <c r="BE1383" s="205"/>
      <c r="BF1383" s="205"/>
      <c r="BG1383" s="205"/>
      <c r="BH1383" s="205"/>
      <c r="BI1383" s="205"/>
      <c r="BJ1383" s="205"/>
      <c r="BK1383" s="205"/>
      <c r="BL1383" s="205"/>
      <c r="BM1383" s="205"/>
      <c r="BN1383" s="205"/>
      <c r="BO1383" s="205"/>
      <c r="BP1383" s="205"/>
      <c r="BQ1383" s="205"/>
      <c r="BR1383" s="205"/>
      <c r="BS1383" s="205"/>
      <c r="BT1383" s="205"/>
      <c r="BU1383" s="205"/>
      <c r="BV1383" s="205"/>
      <c r="BW1383" s="205"/>
      <c r="BX1383" s="205"/>
      <c r="BY1383" s="205"/>
      <c r="BZ1383" s="205"/>
      <c r="CA1383" s="205"/>
      <c r="CB1383" s="205"/>
      <c r="CC1383" s="205"/>
      <c r="CD1383" s="205"/>
    </row>
    <row r="1384" spans="1:82" s="245" customFormat="1" ht="45" x14ac:dyDescent="0.2">
      <c r="A1384" s="251">
        <v>45201</v>
      </c>
      <c r="B1384" s="251">
        <v>45201</v>
      </c>
      <c r="C1384" s="252">
        <v>2640</v>
      </c>
      <c r="D1384" s="253" t="s">
        <v>196</v>
      </c>
      <c r="E1384" s="254" t="str">
        <f>IFERROR(VLOOKUP($D1384,'2. Provider Details'!$A:$H,2,FALSE),"Select Supplier")</f>
        <v>4 Lonsdale Road
London 
NW6 6RD</v>
      </c>
      <c r="F1384" s="255">
        <f>IFERROR(VLOOKUP($D1384,'2. Provider Details'!$A:$H,6,FALSE),"Select Supplier")</f>
        <v>223617075</v>
      </c>
      <c r="G1384" s="256" t="s">
        <v>5</v>
      </c>
      <c r="H1384" s="256"/>
      <c r="I1384" s="256"/>
      <c r="J1384" s="255" t="str">
        <f>IFERROR(VLOOKUP($D1384,'2. Provider Details'!$A:$H,7,FALSE),"Select Supplier")</f>
        <v>Yes</v>
      </c>
      <c r="K1384" s="257">
        <v>1</v>
      </c>
      <c r="L1384" s="251">
        <v>45201</v>
      </c>
      <c r="M1384" s="251">
        <v>45201</v>
      </c>
      <c r="N1384" s="251">
        <v>45282</v>
      </c>
      <c r="O1384" s="256" t="s">
        <v>12</v>
      </c>
      <c r="P1384" s="205"/>
      <c r="Q1384" s="205"/>
      <c r="R1384" s="205"/>
      <c r="S1384" s="205"/>
      <c r="T1384" s="205"/>
      <c r="U1384" s="205"/>
      <c r="V1384" s="205"/>
      <c r="W1384" s="205"/>
      <c r="X1384" s="205"/>
      <c r="Y1384" s="205"/>
      <c r="Z1384" s="205"/>
      <c r="AA1384" s="205"/>
      <c r="AB1384" s="205"/>
      <c r="AC1384" s="205"/>
      <c r="AD1384" s="205"/>
      <c r="AE1384" s="205"/>
      <c r="AF1384" s="205"/>
      <c r="AG1384" s="205"/>
      <c r="AH1384" s="205"/>
      <c r="AI1384" s="205"/>
      <c r="AJ1384" s="205"/>
      <c r="AK1384" s="205"/>
      <c r="AL1384" s="205"/>
      <c r="AM1384" s="205"/>
      <c r="AN1384" s="205"/>
      <c r="AO1384" s="205"/>
      <c r="AP1384" s="205"/>
      <c r="AQ1384" s="205"/>
      <c r="AR1384" s="205"/>
      <c r="AS1384" s="205"/>
      <c r="AT1384" s="205"/>
      <c r="AU1384" s="205"/>
      <c r="AV1384" s="205"/>
      <c r="AW1384" s="205"/>
      <c r="AX1384" s="205"/>
      <c r="AY1384" s="205"/>
      <c r="AZ1384" s="205"/>
      <c r="BA1384" s="205"/>
      <c r="BB1384" s="205"/>
      <c r="BC1384" s="205"/>
      <c r="BD1384" s="205"/>
      <c r="BE1384" s="205"/>
      <c r="BF1384" s="205"/>
      <c r="BG1384" s="205"/>
      <c r="BH1384" s="205"/>
      <c r="BI1384" s="205"/>
      <c r="BJ1384" s="205"/>
      <c r="BK1384" s="205"/>
      <c r="BL1384" s="205"/>
      <c r="BM1384" s="205"/>
      <c r="BN1384" s="205"/>
      <c r="BO1384" s="205"/>
      <c r="BP1384" s="205"/>
      <c r="BQ1384" s="205"/>
      <c r="BR1384" s="205"/>
      <c r="BS1384" s="205"/>
      <c r="BT1384" s="205"/>
      <c r="BU1384" s="205"/>
      <c r="BV1384" s="205"/>
      <c r="BW1384" s="205"/>
      <c r="BX1384" s="205"/>
      <c r="BY1384" s="205"/>
      <c r="BZ1384" s="205"/>
      <c r="CA1384" s="205"/>
      <c r="CB1384" s="205"/>
      <c r="CC1384" s="205"/>
      <c r="CD1384" s="205"/>
    </row>
    <row r="1385" spans="1:82" ht="15" hidden="1" customHeight="1" x14ac:dyDescent="0.2">
      <c r="A1385" s="184"/>
      <c r="B1385" s="184"/>
      <c r="C1385" s="188"/>
      <c r="D1385" s="185"/>
      <c r="E1385" s="189" t="str">
        <f>IFERROR(VLOOKUP($D1385,'2. Provider Details'!$A:$H,2,FALSE),"Select Supplier")</f>
        <v>Select Supplier</v>
      </c>
      <c r="F1385" s="190" t="str">
        <f>IFERROR(VLOOKUP($D1385,'2. Provider Details'!$A:$H,6,FALSE),"Select Supplier")</f>
        <v>Select Supplier</v>
      </c>
      <c r="G1385" s="183"/>
      <c r="H1385" s="183"/>
      <c r="I1385" s="183"/>
      <c r="J1385" s="190" t="str">
        <f>IFERROR(VLOOKUP($D1385,'2. Provider Details'!$A:$H,7,FALSE),"Select Supplier")</f>
        <v>Select Supplier</v>
      </c>
      <c r="K1385" s="186"/>
      <c r="L1385" s="184"/>
      <c r="M1385" s="184"/>
      <c r="N1385" s="184"/>
      <c r="O1385" s="183"/>
      <c r="P1385" s="11"/>
    </row>
    <row r="1386" spans="1:82" ht="15" hidden="1" customHeight="1" x14ac:dyDescent="0.2">
      <c r="A1386" s="184"/>
      <c r="B1386" s="184"/>
      <c r="C1386" s="188"/>
      <c r="D1386" s="185"/>
      <c r="E1386" s="189" t="str">
        <f>IFERROR(VLOOKUP($D1386,'2. Provider Details'!$A:$H,2,FALSE),"Select Supplier")</f>
        <v>Select Supplier</v>
      </c>
      <c r="F1386" s="190" t="str">
        <f>IFERROR(VLOOKUP($D1386,'2. Provider Details'!$A:$H,6,FALSE),"Select Supplier")</f>
        <v>Select Supplier</v>
      </c>
      <c r="G1386" s="183"/>
      <c r="H1386" s="183"/>
      <c r="I1386" s="183"/>
      <c r="J1386" s="190" t="str">
        <f>IFERROR(VLOOKUP($D1386,'2. Provider Details'!$A:$H,7,FALSE),"Select Supplier")</f>
        <v>Select Supplier</v>
      </c>
      <c r="K1386" s="186"/>
      <c r="L1386" s="184"/>
      <c r="M1386" s="184"/>
      <c r="N1386" s="184"/>
      <c r="O1386" s="183"/>
      <c r="P1386" s="11"/>
    </row>
    <row r="1387" spans="1:82" ht="15" hidden="1" customHeight="1" x14ac:dyDescent="0.2">
      <c r="A1387" s="184"/>
      <c r="B1387" s="184"/>
      <c r="C1387" s="188"/>
      <c r="D1387" s="185"/>
      <c r="E1387" s="189" t="str">
        <f>IFERROR(VLOOKUP($D1387,'2. Provider Details'!$A:$H,2,FALSE),"Select Supplier")</f>
        <v>Select Supplier</v>
      </c>
      <c r="F1387" s="190" t="str">
        <f>IFERROR(VLOOKUP($D1387,'2. Provider Details'!$A:$H,6,FALSE),"Select Supplier")</f>
        <v>Select Supplier</v>
      </c>
      <c r="G1387" s="183"/>
      <c r="H1387" s="183"/>
      <c r="I1387" s="183"/>
      <c r="J1387" s="190" t="str">
        <f>IFERROR(VLOOKUP($D1387,'2. Provider Details'!$A:$H,7,FALSE),"Select Supplier")</f>
        <v>Select Supplier</v>
      </c>
      <c r="K1387" s="186"/>
      <c r="L1387" s="184"/>
      <c r="M1387" s="184"/>
      <c r="N1387" s="184"/>
      <c r="O1387" s="183"/>
      <c r="P1387" s="11"/>
    </row>
    <row r="1388" spans="1:82" ht="15" hidden="1" customHeight="1" x14ac:dyDescent="0.2">
      <c r="A1388" s="184"/>
      <c r="B1388" s="184"/>
      <c r="C1388" s="188"/>
      <c r="D1388" s="185"/>
      <c r="E1388" s="189" t="str">
        <f>IFERROR(VLOOKUP($D1388,'2. Provider Details'!$A:$H,2,FALSE),"Select Supplier")</f>
        <v>Select Supplier</v>
      </c>
      <c r="F1388" s="190" t="str">
        <f>IFERROR(VLOOKUP($D1388,'2. Provider Details'!$A:$H,6,FALSE),"Select Supplier")</f>
        <v>Select Supplier</v>
      </c>
      <c r="G1388" s="183"/>
      <c r="H1388" s="183"/>
      <c r="I1388" s="183"/>
      <c r="J1388" s="190" t="str">
        <f>IFERROR(VLOOKUP($D1388,'2. Provider Details'!$A:$H,7,FALSE),"Select Supplier")</f>
        <v>Select Supplier</v>
      </c>
      <c r="K1388" s="186"/>
      <c r="L1388" s="184"/>
      <c r="M1388" s="184"/>
      <c r="N1388" s="184"/>
      <c r="O1388" s="183"/>
      <c r="P1388" s="11"/>
    </row>
    <row r="1389" spans="1:82" ht="15" hidden="1" customHeight="1" x14ac:dyDescent="0.2">
      <c r="A1389" s="184"/>
      <c r="B1389" s="184"/>
      <c r="C1389" s="188"/>
      <c r="D1389" s="185"/>
      <c r="E1389" s="189" t="str">
        <f>IFERROR(VLOOKUP($D1389,'2. Provider Details'!$A:$H,2,FALSE),"Select Supplier")</f>
        <v>Select Supplier</v>
      </c>
      <c r="F1389" s="190" t="str">
        <f>IFERROR(VLOOKUP($D1389,'2. Provider Details'!$A:$H,6,FALSE),"Select Supplier")</f>
        <v>Select Supplier</v>
      </c>
      <c r="G1389" s="183"/>
      <c r="H1389" s="183"/>
      <c r="I1389" s="183"/>
      <c r="J1389" s="190" t="str">
        <f>IFERROR(VLOOKUP($D1389,'2. Provider Details'!$A:$H,7,FALSE),"Select Supplier")</f>
        <v>Select Supplier</v>
      </c>
      <c r="K1389" s="186"/>
      <c r="L1389" s="184"/>
      <c r="M1389" s="184"/>
      <c r="N1389" s="184"/>
      <c r="O1389" s="183"/>
      <c r="P1389" s="11"/>
    </row>
    <row r="1390" spans="1:82" s="245" customFormat="1" ht="45" x14ac:dyDescent="0.2">
      <c r="A1390" s="251">
        <v>45197</v>
      </c>
      <c r="B1390" s="251">
        <v>45197</v>
      </c>
      <c r="C1390" s="252">
        <v>2640</v>
      </c>
      <c r="D1390" s="253" t="s">
        <v>196</v>
      </c>
      <c r="E1390" s="254" t="str">
        <f>IFERROR(VLOOKUP($D1390,'2. Provider Details'!$A:$H,2,FALSE),"Select Supplier")</f>
        <v>4 Lonsdale Road
London 
NW6 6RD</v>
      </c>
      <c r="F1390" s="255">
        <f>IFERROR(VLOOKUP($D1390,'2. Provider Details'!$A:$H,6,FALSE),"Select Supplier")</f>
        <v>223617075</v>
      </c>
      <c r="G1390" s="256" t="s">
        <v>5</v>
      </c>
      <c r="H1390" s="256"/>
      <c r="I1390" s="256"/>
      <c r="J1390" s="255" t="str">
        <f>IFERROR(VLOOKUP($D1390,'2. Provider Details'!$A:$H,7,FALSE),"Select Supplier")</f>
        <v>Yes</v>
      </c>
      <c r="K1390" s="257">
        <v>2</v>
      </c>
      <c r="L1390" s="251">
        <v>45197</v>
      </c>
      <c r="M1390" s="251">
        <v>45201</v>
      </c>
      <c r="N1390" s="251">
        <v>45282</v>
      </c>
      <c r="O1390" s="256" t="s">
        <v>12</v>
      </c>
      <c r="P1390" s="205"/>
      <c r="Q1390" s="205"/>
      <c r="R1390" s="205"/>
      <c r="S1390" s="205"/>
      <c r="T1390" s="205"/>
      <c r="U1390" s="205"/>
      <c r="V1390" s="205"/>
      <c r="W1390" s="205"/>
      <c r="X1390" s="205"/>
      <c r="Y1390" s="205"/>
      <c r="Z1390" s="205"/>
      <c r="AA1390" s="205"/>
      <c r="AB1390" s="205"/>
      <c r="AC1390" s="205"/>
      <c r="AD1390" s="205"/>
      <c r="AE1390" s="205"/>
      <c r="AF1390" s="205"/>
      <c r="AG1390" s="205"/>
      <c r="AH1390" s="205"/>
      <c r="AI1390" s="205"/>
      <c r="AJ1390" s="205"/>
      <c r="AK1390" s="205"/>
      <c r="AL1390" s="205"/>
      <c r="AM1390" s="205"/>
      <c r="AN1390" s="205"/>
      <c r="AO1390" s="205"/>
      <c r="AP1390" s="205"/>
      <c r="AQ1390" s="205"/>
      <c r="AR1390" s="205"/>
      <c r="AS1390" s="205"/>
      <c r="AT1390" s="205"/>
      <c r="AU1390" s="205"/>
      <c r="AV1390" s="205"/>
      <c r="AW1390" s="205"/>
      <c r="AX1390" s="205"/>
      <c r="AY1390" s="205"/>
      <c r="AZ1390" s="205"/>
      <c r="BA1390" s="205"/>
      <c r="BB1390" s="205"/>
      <c r="BC1390" s="205"/>
      <c r="BD1390" s="205"/>
      <c r="BE1390" s="205"/>
      <c r="BF1390" s="205"/>
      <c r="BG1390" s="205"/>
      <c r="BH1390" s="205"/>
      <c r="BI1390" s="205"/>
      <c r="BJ1390" s="205"/>
      <c r="BK1390" s="205"/>
      <c r="BL1390" s="205"/>
      <c r="BM1390" s="205"/>
      <c r="BN1390" s="205"/>
      <c r="BO1390" s="205"/>
      <c r="BP1390" s="205"/>
      <c r="BQ1390" s="205"/>
      <c r="BR1390" s="205"/>
      <c r="BS1390" s="205"/>
      <c r="BT1390" s="205"/>
      <c r="BU1390" s="205"/>
      <c r="BV1390" s="205"/>
      <c r="BW1390" s="205"/>
      <c r="BX1390" s="205"/>
      <c r="BY1390" s="205"/>
      <c r="BZ1390" s="205"/>
      <c r="CA1390" s="205"/>
      <c r="CB1390" s="205"/>
      <c r="CC1390" s="205"/>
      <c r="CD1390" s="205"/>
    </row>
    <row r="1391" spans="1:82" ht="15" hidden="1" customHeight="1" x14ac:dyDescent="0.2">
      <c r="A1391" s="184"/>
      <c r="B1391" s="184"/>
      <c r="C1391" s="188"/>
      <c r="D1391" s="185"/>
      <c r="E1391" s="189" t="str">
        <f>IFERROR(VLOOKUP($D1391,'2. Provider Details'!$A:$H,2,FALSE),"Select Supplier")</f>
        <v>Select Supplier</v>
      </c>
      <c r="F1391" s="190" t="str">
        <f>IFERROR(VLOOKUP($D1391,'2. Provider Details'!$A:$H,6,FALSE),"Select Supplier")</f>
        <v>Select Supplier</v>
      </c>
      <c r="G1391" s="183"/>
      <c r="H1391" s="183"/>
      <c r="I1391" s="183"/>
      <c r="J1391" s="190" t="str">
        <f>IFERROR(VLOOKUP($D1391,'2. Provider Details'!$A:$H,7,FALSE),"Select Supplier")</f>
        <v>Select Supplier</v>
      </c>
      <c r="K1391" s="186"/>
      <c r="L1391" s="184"/>
      <c r="M1391" s="184"/>
      <c r="N1391" s="184"/>
      <c r="O1391" s="183"/>
      <c r="P1391" s="11"/>
    </row>
    <row r="1392" spans="1:82" ht="15" hidden="1" customHeight="1" x14ac:dyDescent="0.2">
      <c r="A1392" s="184"/>
      <c r="B1392" s="184"/>
      <c r="C1392" s="188"/>
      <c r="D1392" s="185"/>
      <c r="E1392" s="189" t="str">
        <f>IFERROR(VLOOKUP($D1392,'2. Provider Details'!$A:$H,2,FALSE),"Select Supplier")</f>
        <v>Select Supplier</v>
      </c>
      <c r="F1392" s="190" t="str">
        <f>IFERROR(VLOOKUP($D1392,'2. Provider Details'!$A:$H,6,FALSE),"Select Supplier")</f>
        <v>Select Supplier</v>
      </c>
      <c r="G1392" s="183"/>
      <c r="H1392" s="183"/>
      <c r="I1392" s="183"/>
      <c r="J1392" s="190" t="str">
        <f>IFERROR(VLOOKUP($D1392,'2. Provider Details'!$A:$H,7,FALSE),"Select Supplier")</f>
        <v>Select Supplier</v>
      </c>
      <c r="K1392" s="186"/>
      <c r="L1392" s="184"/>
      <c r="M1392" s="184"/>
      <c r="N1392" s="184"/>
      <c r="O1392" s="183"/>
      <c r="P1392" s="11"/>
    </row>
    <row r="1393" spans="1:82" ht="15" hidden="1" customHeight="1" x14ac:dyDescent="0.2">
      <c r="A1393" s="184"/>
      <c r="B1393" s="184"/>
      <c r="C1393" s="188"/>
      <c r="D1393" s="185"/>
      <c r="E1393" s="189" t="str">
        <f>IFERROR(VLOOKUP($D1393,'2. Provider Details'!$A:$H,2,FALSE),"Select Supplier")</f>
        <v>Select Supplier</v>
      </c>
      <c r="F1393" s="190" t="str">
        <f>IFERROR(VLOOKUP($D1393,'2. Provider Details'!$A:$H,6,FALSE),"Select Supplier")</f>
        <v>Select Supplier</v>
      </c>
      <c r="G1393" s="183"/>
      <c r="H1393" s="183"/>
      <c r="I1393" s="183"/>
      <c r="J1393" s="190" t="str">
        <f>IFERROR(VLOOKUP($D1393,'2. Provider Details'!$A:$H,7,FALSE),"Select Supplier")</f>
        <v>Select Supplier</v>
      </c>
      <c r="K1393" s="186"/>
      <c r="L1393" s="184"/>
      <c r="M1393" s="184"/>
      <c r="N1393" s="184"/>
      <c r="O1393" s="183"/>
      <c r="P1393" s="11"/>
    </row>
    <row r="1394" spans="1:82" ht="60" x14ac:dyDescent="0.2">
      <c r="A1394" s="251">
        <v>45197</v>
      </c>
      <c r="B1394" s="251">
        <v>45197</v>
      </c>
      <c r="C1394" s="252">
        <v>2640</v>
      </c>
      <c r="D1394" s="253" t="s">
        <v>196</v>
      </c>
      <c r="E1394" s="254" t="str">
        <f>IFERROR(VLOOKUP($D1394,'2. Provider Details'!$A:$H,2,FALSE),"Select Supplier")</f>
        <v>4 Lonsdale Road
London 
NW6 6RD</v>
      </c>
      <c r="F1394" s="255">
        <f>IFERROR(VLOOKUP($D1394,'2. Provider Details'!$A:$H,6,FALSE),"Select Supplier")</f>
        <v>223617075</v>
      </c>
      <c r="G1394" s="256" t="s">
        <v>5</v>
      </c>
      <c r="H1394" s="256"/>
      <c r="I1394" s="256"/>
      <c r="J1394" s="255" t="str">
        <f>IFERROR(VLOOKUP($D1394,'2. Provider Details'!$A:$H,7,FALSE),"Select Supplier")</f>
        <v>Yes</v>
      </c>
      <c r="K1394" s="257">
        <v>2</v>
      </c>
      <c r="L1394" s="251">
        <v>45197</v>
      </c>
      <c r="M1394" s="251">
        <v>45201</v>
      </c>
      <c r="N1394" s="251">
        <v>45282</v>
      </c>
      <c r="O1394" s="256" t="s">
        <v>12</v>
      </c>
      <c r="Q1394" s="205"/>
      <c r="R1394" s="205"/>
      <c r="S1394" s="205"/>
      <c r="T1394" s="205"/>
      <c r="U1394" s="205"/>
      <c r="V1394" s="205"/>
      <c r="W1394" s="205"/>
      <c r="X1394" s="205"/>
      <c r="Y1394" s="205"/>
      <c r="Z1394" s="205"/>
      <c r="AA1394" s="205"/>
      <c r="AB1394" s="205"/>
      <c r="AC1394" s="205"/>
      <c r="AD1394" s="205"/>
      <c r="AE1394" s="205"/>
      <c r="AF1394" s="205"/>
      <c r="AG1394" s="205"/>
      <c r="AH1394" s="205"/>
      <c r="AI1394" s="205"/>
      <c r="AJ1394" s="205"/>
      <c r="AK1394" s="205"/>
      <c r="AL1394" s="205"/>
      <c r="AM1394" s="205"/>
      <c r="AN1394" s="205"/>
      <c r="AO1394" s="205"/>
      <c r="AP1394" s="205"/>
      <c r="AQ1394" s="205"/>
      <c r="AR1394" s="205"/>
      <c r="AS1394" s="205"/>
      <c r="AT1394" s="205"/>
      <c r="AU1394" s="205"/>
      <c r="AV1394" s="205"/>
      <c r="AW1394" s="205"/>
      <c r="AX1394" s="205"/>
      <c r="AY1394" s="205"/>
      <c r="AZ1394" s="205"/>
      <c r="BA1394" s="205"/>
      <c r="BB1394" s="205"/>
      <c r="BC1394" s="205"/>
      <c r="BD1394" s="205"/>
      <c r="BE1394" s="205"/>
      <c r="BF1394" s="205"/>
      <c r="BG1394" s="205"/>
      <c r="BH1394" s="205"/>
      <c r="BI1394" s="205"/>
      <c r="BJ1394" s="205"/>
      <c r="BK1394" s="205"/>
      <c r="BL1394" s="205"/>
      <c r="BM1394" s="205"/>
      <c r="BN1394" s="205"/>
      <c r="BO1394" s="205"/>
      <c r="BP1394" s="205"/>
      <c r="BQ1394" s="205"/>
      <c r="BR1394" s="205"/>
      <c r="BS1394" s="205"/>
      <c r="BT1394" s="205"/>
      <c r="BU1394" s="205"/>
      <c r="BV1394" s="205"/>
      <c r="BW1394" s="205"/>
      <c r="BX1394" s="205"/>
      <c r="BY1394" s="205"/>
      <c r="BZ1394" s="205"/>
      <c r="CA1394" s="205"/>
      <c r="CB1394" s="205"/>
      <c r="CC1394" s="205"/>
      <c r="CD1394" s="205"/>
    </row>
    <row r="1395" spans="1:82" ht="45" x14ac:dyDescent="0.2">
      <c r="A1395" s="251">
        <v>45197</v>
      </c>
      <c r="B1395" s="251">
        <v>45197</v>
      </c>
      <c r="C1395" s="252">
        <v>3960</v>
      </c>
      <c r="D1395" s="253" t="s">
        <v>196</v>
      </c>
      <c r="E1395" s="254" t="str">
        <f>IFERROR(VLOOKUP($D1395,'2. Provider Details'!$A:$H,2,FALSE),"Select Supplier")</f>
        <v>4 Lonsdale Road
London 
NW6 6RD</v>
      </c>
      <c r="F1395" s="255">
        <f>IFERROR(VLOOKUP($D1395,'2. Provider Details'!$A:$H,6,FALSE),"Select Supplier")</f>
        <v>223617075</v>
      </c>
      <c r="G1395" s="256" t="s">
        <v>5</v>
      </c>
      <c r="H1395" s="256"/>
      <c r="I1395" s="256"/>
      <c r="J1395" s="255" t="str">
        <f>IFERROR(VLOOKUP($D1395,'2. Provider Details'!$A:$H,7,FALSE),"Select Supplier")</f>
        <v>Yes</v>
      </c>
      <c r="K1395" s="257">
        <v>2</v>
      </c>
      <c r="L1395" s="251">
        <v>45197</v>
      </c>
      <c r="M1395" s="251">
        <v>45201</v>
      </c>
      <c r="N1395" s="251">
        <v>45282</v>
      </c>
      <c r="O1395" s="256" t="s">
        <v>12</v>
      </c>
      <c r="Q1395" s="205"/>
      <c r="R1395" s="205"/>
      <c r="S1395" s="205"/>
      <c r="T1395" s="205"/>
      <c r="U1395" s="205"/>
      <c r="V1395" s="205"/>
      <c r="W1395" s="205"/>
      <c r="X1395" s="205"/>
      <c r="Y1395" s="205"/>
      <c r="Z1395" s="205"/>
      <c r="AA1395" s="205"/>
      <c r="AB1395" s="205"/>
      <c r="AC1395" s="205"/>
      <c r="AD1395" s="205"/>
      <c r="AE1395" s="205"/>
      <c r="AF1395" s="205"/>
      <c r="AG1395" s="205"/>
      <c r="AH1395" s="205"/>
      <c r="AI1395" s="205"/>
      <c r="AJ1395" s="205"/>
      <c r="AK1395" s="205"/>
      <c r="AL1395" s="205"/>
      <c r="AM1395" s="205"/>
      <c r="AN1395" s="205"/>
      <c r="AO1395" s="205"/>
      <c r="AP1395" s="205"/>
      <c r="AQ1395" s="205"/>
      <c r="AR1395" s="205"/>
      <c r="AS1395" s="205"/>
      <c r="AT1395" s="205"/>
      <c r="AU1395" s="205"/>
      <c r="AV1395" s="205"/>
      <c r="AW1395" s="205"/>
      <c r="AX1395" s="205"/>
      <c r="AY1395" s="205"/>
      <c r="AZ1395" s="205"/>
      <c r="BA1395" s="205"/>
      <c r="BB1395" s="205"/>
      <c r="BC1395" s="205"/>
      <c r="BD1395" s="205"/>
      <c r="BE1395" s="205"/>
      <c r="BF1395" s="205"/>
      <c r="BG1395" s="205"/>
      <c r="BH1395" s="205"/>
      <c r="BI1395" s="205"/>
      <c r="BJ1395" s="205"/>
      <c r="BK1395" s="205"/>
      <c r="BL1395" s="205"/>
      <c r="BM1395" s="205"/>
      <c r="BN1395" s="205"/>
      <c r="BO1395" s="205"/>
      <c r="BP1395" s="205"/>
      <c r="BQ1395" s="205"/>
      <c r="BR1395" s="205"/>
      <c r="BS1395" s="205"/>
      <c r="BT1395" s="205"/>
      <c r="BU1395" s="205"/>
      <c r="BV1395" s="205"/>
      <c r="BW1395" s="205"/>
      <c r="BX1395" s="205"/>
      <c r="BY1395" s="205"/>
      <c r="BZ1395" s="205"/>
      <c r="CA1395" s="205"/>
      <c r="CB1395" s="205"/>
      <c r="CC1395" s="205"/>
      <c r="CD1395" s="205"/>
    </row>
    <row r="1396" spans="1:82" ht="60" hidden="1" customHeight="1" x14ac:dyDescent="0.2">
      <c r="A1396" s="87"/>
      <c r="B1396" s="87"/>
      <c r="C1396" s="167">
        <v>7800</v>
      </c>
      <c r="D1396" s="85" t="s">
        <v>369</v>
      </c>
      <c r="E1396" s="28" t="str">
        <f>IFERROR(VLOOKUP($D1396,'2. Provider Details'!$A:$H,2,FALSE),"Select Supplier")</f>
        <v>204c High Street 
Ongar
Essex
C5 9JJ</v>
      </c>
      <c r="F1396" s="31">
        <f>IFERROR(VLOOKUP($D1396,'2. Provider Details'!$A:$H,6,FALSE),"Select Supplier")</f>
        <v>0</v>
      </c>
      <c r="G1396" s="86" t="s">
        <v>44</v>
      </c>
      <c r="H1396" s="86"/>
      <c r="I1396" s="86"/>
      <c r="J1396" s="31">
        <f>IFERROR(VLOOKUP($D1396,'2. Provider Details'!$A:$H,7,FALSE),"Select Supplier")</f>
        <v>0</v>
      </c>
      <c r="K1396" s="89" t="s">
        <v>44</v>
      </c>
      <c r="L1396" s="87" t="s">
        <v>44</v>
      </c>
      <c r="M1396" s="87">
        <v>45236</v>
      </c>
      <c r="N1396" s="87">
        <v>45331</v>
      </c>
      <c r="O1396" s="108" t="s">
        <v>184</v>
      </c>
      <c r="P1396" s="11"/>
    </row>
    <row r="1397" spans="1:82" ht="15" hidden="1" customHeight="1" x14ac:dyDescent="0.2">
      <c r="A1397" s="184"/>
      <c r="B1397" s="184"/>
      <c r="C1397" s="188"/>
      <c r="D1397" s="185"/>
      <c r="E1397" s="189" t="str">
        <f>IFERROR(VLOOKUP($D1397,'2. Provider Details'!$A:$H,2,FALSE),"Select Supplier")</f>
        <v>Select Supplier</v>
      </c>
      <c r="F1397" s="190" t="str">
        <f>IFERROR(VLOOKUP($D1397,'2. Provider Details'!$A:$H,6,FALSE),"Select Supplier")</f>
        <v>Select Supplier</v>
      </c>
      <c r="G1397" s="183"/>
      <c r="H1397" s="183"/>
      <c r="I1397" s="183"/>
      <c r="J1397" s="190" t="str">
        <f>IFERROR(VLOOKUP($D1397,'2. Provider Details'!$A:$H,7,FALSE),"Select Supplier")</f>
        <v>Select Supplier</v>
      </c>
      <c r="K1397" s="186"/>
      <c r="L1397" s="184"/>
      <c r="M1397" s="184"/>
      <c r="N1397" s="184"/>
      <c r="O1397" s="183"/>
      <c r="P1397" s="11"/>
    </row>
    <row r="1398" spans="1:82" s="245" customFormat="1" ht="60" x14ac:dyDescent="0.2">
      <c r="A1398" s="251">
        <v>45204</v>
      </c>
      <c r="B1398" s="251">
        <v>45205</v>
      </c>
      <c r="C1398" s="252">
        <v>8175</v>
      </c>
      <c r="D1398" s="253" t="s">
        <v>196</v>
      </c>
      <c r="E1398" s="254" t="str">
        <f>IFERROR(VLOOKUP($D1398,'2. Provider Details'!$A:$H,2,FALSE),"Select Supplier")</f>
        <v>4 Lonsdale Road
London 
NW6 6RD</v>
      </c>
      <c r="F1398" s="255">
        <f>IFERROR(VLOOKUP($D1398,'2. Provider Details'!$A:$H,6,FALSE),"Select Supplier")</f>
        <v>223617075</v>
      </c>
      <c r="G1398" s="256" t="s">
        <v>5</v>
      </c>
      <c r="H1398" s="256"/>
      <c r="I1398" s="256"/>
      <c r="J1398" s="255" t="str">
        <f>IFERROR(VLOOKUP($D1398,'2. Provider Details'!$A:$H,7,FALSE),"Select Supplier")</f>
        <v>Yes</v>
      </c>
      <c r="K1398" s="257">
        <v>2</v>
      </c>
      <c r="L1398" s="251">
        <v>45205</v>
      </c>
      <c r="M1398" s="251">
        <v>45208</v>
      </c>
      <c r="N1398" s="251">
        <v>45331</v>
      </c>
      <c r="O1398" s="256" t="s">
        <v>12</v>
      </c>
      <c r="P1398" s="205"/>
      <c r="Q1398" s="205"/>
      <c r="R1398" s="205"/>
      <c r="S1398" s="205"/>
      <c r="T1398" s="205"/>
      <c r="U1398" s="205"/>
      <c r="V1398" s="205"/>
      <c r="W1398" s="205"/>
      <c r="X1398" s="205"/>
      <c r="Y1398" s="205"/>
      <c r="Z1398" s="205"/>
      <c r="AA1398" s="205"/>
      <c r="AB1398" s="205"/>
      <c r="AC1398" s="205"/>
      <c r="AD1398" s="205"/>
      <c r="AE1398" s="205"/>
      <c r="AF1398" s="205"/>
      <c r="AG1398" s="205"/>
      <c r="AH1398" s="205"/>
      <c r="AI1398" s="205"/>
      <c r="AJ1398" s="205"/>
      <c r="AK1398" s="205"/>
      <c r="AL1398" s="205"/>
      <c r="AM1398" s="205"/>
      <c r="AN1398" s="205"/>
      <c r="AO1398" s="205"/>
      <c r="AP1398" s="205"/>
      <c r="AQ1398" s="205"/>
      <c r="AR1398" s="205"/>
      <c r="AS1398" s="205"/>
      <c r="AT1398" s="205"/>
      <c r="AU1398" s="205"/>
      <c r="AV1398" s="205"/>
      <c r="AW1398" s="205"/>
      <c r="AX1398" s="205"/>
      <c r="AY1398" s="205"/>
      <c r="AZ1398" s="205"/>
      <c r="BA1398" s="205"/>
      <c r="BB1398" s="205"/>
      <c r="BC1398" s="205"/>
      <c r="BD1398" s="205"/>
      <c r="BE1398" s="205"/>
      <c r="BF1398" s="205"/>
      <c r="BG1398" s="205"/>
      <c r="BH1398" s="205"/>
      <c r="BI1398" s="205"/>
      <c r="BJ1398" s="205"/>
      <c r="BK1398" s="205"/>
      <c r="BL1398" s="205"/>
      <c r="BM1398" s="205"/>
      <c r="BN1398" s="205"/>
      <c r="BO1398" s="205"/>
      <c r="BP1398" s="205"/>
      <c r="BQ1398" s="205"/>
      <c r="BR1398" s="205"/>
      <c r="BS1398" s="205"/>
      <c r="BT1398" s="205"/>
      <c r="BU1398" s="205"/>
      <c r="BV1398" s="205"/>
      <c r="BW1398" s="205"/>
      <c r="BX1398" s="205"/>
      <c r="BY1398" s="205"/>
      <c r="BZ1398" s="205"/>
      <c r="CA1398" s="205"/>
      <c r="CB1398" s="205"/>
      <c r="CC1398" s="205"/>
      <c r="CD1398" s="205"/>
    </row>
    <row r="1399" spans="1:82" ht="15" hidden="1" customHeight="1" x14ac:dyDescent="0.2">
      <c r="A1399" s="171"/>
      <c r="B1399" s="171"/>
      <c r="C1399" s="175"/>
      <c r="D1399" s="172"/>
      <c r="E1399" s="176" t="str">
        <f>IFERROR(VLOOKUP($D1399,'2. Provider Details'!$A:$H,2,FALSE),"Select Supplier")</f>
        <v>Select Supplier</v>
      </c>
      <c r="F1399" s="177" t="str">
        <f>IFERROR(VLOOKUP($D1399,'2. Provider Details'!$A:$H,6,FALSE),"Select Supplier")</f>
        <v>Select Supplier</v>
      </c>
      <c r="G1399" s="170"/>
      <c r="H1399" s="170"/>
      <c r="I1399" s="170"/>
      <c r="J1399" s="177" t="str">
        <f>IFERROR(VLOOKUP($D1399,'2. Provider Details'!$A:$H,7,FALSE),"Select Supplier")</f>
        <v>Select Supplier</v>
      </c>
      <c r="K1399" s="173"/>
      <c r="L1399" s="171"/>
      <c r="M1399" s="171"/>
      <c r="N1399" s="171"/>
      <c r="O1399" s="183"/>
      <c r="P1399" s="11"/>
    </row>
    <row r="1400" spans="1:82" ht="60" x14ac:dyDescent="0.2">
      <c r="A1400" s="251">
        <v>45217</v>
      </c>
      <c r="B1400" s="251">
        <v>45217</v>
      </c>
      <c r="C1400" s="252">
        <v>4680</v>
      </c>
      <c r="D1400" s="253" t="s">
        <v>196</v>
      </c>
      <c r="E1400" s="254" t="str">
        <f>IFERROR(VLOOKUP($D1400,'2. Provider Details'!$A:$H,2,FALSE),"Select Supplier")</f>
        <v>4 Lonsdale Road
London 
NW6 6RD</v>
      </c>
      <c r="F1400" s="255">
        <f>IFERROR(VLOOKUP($D1400,'2. Provider Details'!$A:$H,6,FALSE),"Select Supplier")</f>
        <v>223617075</v>
      </c>
      <c r="G1400" s="256" t="s">
        <v>5</v>
      </c>
      <c r="H1400" s="256"/>
      <c r="I1400" s="256"/>
      <c r="J1400" s="255" t="str">
        <f>IFERROR(VLOOKUP($D1400,'2. Provider Details'!$A:$H,7,FALSE),"Select Supplier")</f>
        <v>Yes</v>
      </c>
      <c r="K1400" s="257">
        <v>3</v>
      </c>
      <c r="L1400" s="251">
        <v>45217</v>
      </c>
      <c r="M1400" s="251">
        <v>45222</v>
      </c>
      <c r="N1400" s="251">
        <v>45331</v>
      </c>
      <c r="O1400" s="256" t="s">
        <v>184</v>
      </c>
      <c r="Q1400" s="205"/>
      <c r="R1400" s="205"/>
      <c r="S1400" s="205"/>
      <c r="T1400" s="205"/>
      <c r="U1400" s="205"/>
      <c r="V1400" s="205"/>
      <c r="W1400" s="205"/>
      <c r="X1400" s="205"/>
      <c r="Y1400" s="205"/>
      <c r="Z1400" s="205"/>
      <c r="AA1400" s="205"/>
      <c r="AB1400" s="205"/>
      <c r="AC1400" s="205"/>
      <c r="AD1400" s="205"/>
      <c r="AE1400" s="205"/>
      <c r="AF1400" s="205"/>
      <c r="AG1400" s="205"/>
      <c r="AH1400" s="205"/>
      <c r="AI1400" s="205"/>
      <c r="AJ1400" s="205"/>
      <c r="AK1400" s="205"/>
      <c r="AL1400" s="205"/>
      <c r="AM1400" s="205"/>
      <c r="AN1400" s="205"/>
      <c r="AO1400" s="205"/>
      <c r="AP1400" s="205"/>
      <c r="AQ1400" s="205"/>
      <c r="AR1400" s="205"/>
      <c r="AS1400" s="205"/>
      <c r="AT1400" s="205"/>
      <c r="AU1400" s="205"/>
      <c r="AV1400" s="205"/>
      <c r="AW1400" s="205"/>
      <c r="AX1400" s="205"/>
      <c r="AY1400" s="205"/>
      <c r="AZ1400" s="205"/>
      <c r="BA1400" s="205"/>
      <c r="BB1400" s="205"/>
      <c r="BC1400" s="205"/>
      <c r="BD1400" s="205"/>
      <c r="BE1400" s="205"/>
      <c r="BF1400" s="205"/>
      <c r="BG1400" s="205"/>
      <c r="BH1400" s="205"/>
      <c r="BI1400" s="205"/>
      <c r="BJ1400" s="205"/>
      <c r="BK1400" s="205"/>
      <c r="BL1400" s="205"/>
      <c r="BM1400" s="205"/>
      <c r="BN1400" s="205"/>
      <c r="BO1400" s="205"/>
      <c r="BP1400" s="205"/>
      <c r="BQ1400" s="205"/>
      <c r="BR1400" s="205"/>
      <c r="BS1400" s="205"/>
      <c r="BT1400" s="205"/>
      <c r="BU1400" s="205"/>
      <c r="BV1400" s="205"/>
      <c r="BW1400" s="205"/>
      <c r="BX1400" s="205"/>
      <c r="BY1400" s="205"/>
      <c r="BZ1400" s="205"/>
      <c r="CA1400" s="205"/>
      <c r="CB1400" s="205"/>
      <c r="CC1400" s="205"/>
      <c r="CD1400" s="205"/>
    </row>
    <row r="1401" spans="1:82" ht="15" hidden="1" customHeight="1" x14ac:dyDescent="0.2">
      <c r="A1401" s="184"/>
      <c r="B1401" s="184"/>
      <c r="C1401" s="188"/>
      <c r="D1401" s="185"/>
      <c r="E1401" s="189" t="str">
        <f>IFERROR(VLOOKUP($D1401,'2. Provider Details'!$A:$H,2,FALSE),"Select Supplier")</f>
        <v>Select Supplier</v>
      </c>
      <c r="F1401" s="190" t="str">
        <f>IFERROR(VLOOKUP($D1401,'2. Provider Details'!$A:$H,6,FALSE),"Select Supplier")</f>
        <v>Select Supplier</v>
      </c>
      <c r="G1401" s="183"/>
      <c r="H1401" s="183"/>
      <c r="I1401" s="183"/>
      <c r="J1401" s="190" t="str">
        <f>IFERROR(VLOOKUP($D1401,'2. Provider Details'!$A:$H,7,FALSE),"Select Supplier")</f>
        <v>Select Supplier</v>
      </c>
      <c r="K1401" s="186"/>
      <c r="L1401" s="184"/>
      <c r="M1401" s="184"/>
      <c r="N1401" s="184"/>
      <c r="O1401" s="183"/>
      <c r="P1401" s="11"/>
    </row>
    <row r="1402" spans="1:82" ht="60" x14ac:dyDescent="0.2">
      <c r="A1402" s="251">
        <v>45231</v>
      </c>
      <c r="B1402" s="251">
        <v>45231</v>
      </c>
      <c r="C1402" s="252">
        <v>4320</v>
      </c>
      <c r="D1402" s="253" t="s">
        <v>196</v>
      </c>
      <c r="E1402" s="254" t="str">
        <f>IFERROR(VLOOKUP($D1402,'2. Provider Details'!$A:$H,2,FALSE),"Select Supplier")</f>
        <v>4 Lonsdale Road
London 
NW6 6RD</v>
      </c>
      <c r="F1402" s="255">
        <f>IFERROR(VLOOKUP($D1402,'2. Provider Details'!$A:$H,6,FALSE),"Select Supplier")</f>
        <v>223617075</v>
      </c>
      <c r="G1402" s="256" t="s">
        <v>5</v>
      </c>
      <c r="H1402" s="256"/>
      <c r="I1402" s="256"/>
      <c r="J1402" s="255" t="str">
        <f>IFERROR(VLOOKUP($D1402,'2. Provider Details'!$A:$H,7,FALSE),"Select Supplier")</f>
        <v>Yes</v>
      </c>
      <c r="K1402" s="257">
        <v>1</v>
      </c>
      <c r="L1402" s="251">
        <v>45231</v>
      </c>
      <c r="M1402" s="251">
        <v>45236</v>
      </c>
      <c r="N1402" s="251">
        <v>45331</v>
      </c>
      <c r="O1402" s="256" t="s">
        <v>12</v>
      </c>
      <c r="Q1402" s="205"/>
      <c r="R1402" s="205"/>
      <c r="S1402" s="205"/>
      <c r="T1402" s="205"/>
      <c r="U1402" s="205"/>
      <c r="V1402" s="205"/>
      <c r="W1402" s="205"/>
      <c r="X1402" s="205"/>
      <c r="Y1402" s="205"/>
      <c r="Z1402" s="205"/>
      <c r="AA1402" s="205"/>
      <c r="AB1402" s="205"/>
      <c r="AC1402" s="205"/>
      <c r="AD1402" s="205"/>
      <c r="AE1402" s="205"/>
      <c r="AF1402" s="205"/>
      <c r="AG1402" s="205"/>
      <c r="AH1402" s="205"/>
      <c r="AI1402" s="205"/>
      <c r="AJ1402" s="205"/>
      <c r="AK1402" s="205"/>
      <c r="AL1402" s="205"/>
      <c r="AM1402" s="205"/>
      <c r="AN1402" s="205"/>
      <c r="AO1402" s="205"/>
      <c r="AP1402" s="205"/>
      <c r="AQ1402" s="205"/>
      <c r="AR1402" s="205"/>
      <c r="AS1402" s="205"/>
      <c r="AT1402" s="205"/>
      <c r="AU1402" s="205"/>
      <c r="AV1402" s="205"/>
      <c r="AW1402" s="205"/>
      <c r="AX1402" s="205"/>
      <c r="AY1402" s="205"/>
      <c r="AZ1402" s="205"/>
      <c r="BA1402" s="205"/>
      <c r="BB1402" s="205"/>
      <c r="BC1402" s="205"/>
      <c r="BD1402" s="205"/>
      <c r="BE1402" s="205"/>
      <c r="BF1402" s="205"/>
      <c r="BG1402" s="205"/>
      <c r="BH1402" s="205"/>
      <c r="BI1402" s="205"/>
      <c r="BJ1402" s="205"/>
      <c r="BK1402" s="205"/>
      <c r="BL1402" s="205"/>
      <c r="BM1402" s="205"/>
      <c r="BN1402" s="205"/>
      <c r="BO1402" s="205"/>
      <c r="BP1402" s="205"/>
      <c r="BQ1402" s="205"/>
      <c r="BR1402" s="205"/>
      <c r="BS1402" s="205"/>
      <c r="BT1402" s="205"/>
      <c r="BU1402" s="205"/>
      <c r="BV1402" s="205"/>
      <c r="BW1402" s="205"/>
      <c r="BX1402" s="205"/>
      <c r="BY1402" s="205"/>
      <c r="BZ1402" s="205"/>
      <c r="CA1402" s="205"/>
      <c r="CB1402" s="205"/>
      <c r="CC1402" s="205"/>
      <c r="CD1402" s="205"/>
    </row>
    <row r="1403" spans="1:82" ht="15" hidden="1" customHeight="1" x14ac:dyDescent="0.2">
      <c r="A1403" s="184"/>
      <c r="B1403" s="184"/>
      <c r="C1403" s="188"/>
      <c r="D1403" s="185"/>
      <c r="E1403" s="189" t="str">
        <f>IFERROR(VLOOKUP($D1403,'2. Provider Details'!$A:$H,2,FALSE),"Select Supplier")</f>
        <v>Select Supplier</v>
      </c>
      <c r="F1403" s="190" t="str">
        <f>IFERROR(VLOOKUP($D1403,'2. Provider Details'!$A:$H,6,FALSE),"Select Supplier")</f>
        <v>Select Supplier</v>
      </c>
      <c r="G1403" s="183"/>
      <c r="H1403" s="183"/>
      <c r="I1403" s="183"/>
      <c r="J1403" s="190" t="str">
        <f>IFERROR(VLOOKUP($D1403,'2. Provider Details'!$A:$H,7,FALSE),"Select Supplier")</f>
        <v>Select Supplier</v>
      </c>
      <c r="K1403" s="186"/>
      <c r="L1403" s="184"/>
      <c r="M1403" s="184"/>
      <c r="N1403" s="184"/>
      <c r="O1403" s="183"/>
      <c r="P1403" s="11"/>
    </row>
    <row r="1404" spans="1:82" ht="15" hidden="1" customHeight="1" x14ac:dyDescent="0.2">
      <c r="A1404" s="184"/>
      <c r="B1404" s="184"/>
      <c r="C1404" s="188"/>
      <c r="D1404" s="185"/>
      <c r="E1404" s="189" t="str">
        <f>IFERROR(VLOOKUP($D1404,'2. Provider Details'!$A:$H,2,FALSE),"Select Supplier")</f>
        <v>Select Supplier</v>
      </c>
      <c r="F1404" s="190" t="str">
        <f>IFERROR(VLOOKUP($D1404,'2. Provider Details'!$A:$H,6,FALSE),"Select Supplier")</f>
        <v>Select Supplier</v>
      </c>
      <c r="G1404" s="183"/>
      <c r="H1404" s="183"/>
      <c r="I1404" s="183"/>
      <c r="J1404" s="190" t="str">
        <f>IFERROR(VLOOKUP($D1404,'2. Provider Details'!$A:$H,7,FALSE),"Select Supplier")</f>
        <v>Select Supplier</v>
      </c>
      <c r="K1404" s="186"/>
      <c r="L1404" s="184"/>
      <c r="M1404" s="184"/>
      <c r="N1404" s="184"/>
      <c r="O1404" s="183"/>
      <c r="P1404" s="11"/>
    </row>
    <row r="1405" spans="1:82" ht="45" hidden="1" customHeight="1" x14ac:dyDescent="0.2">
      <c r="A1405" s="184"/>
      <c r="B1405" s="184"/>
      <c r="C1405" s="188">
        <v>13800</v>
      </c>
      <c r="D1405" s="185" t="s">
        <v>399</v>
      </c>
      <c r="E1405" s="189" t="str">
        <f>IFERROR(VLOOKUP($D1405,'2. Provider Details'!$A:$H,2,FALSE),"Select Supplier")</f>
        <v>110 Wigmore St
London
W1U 3RW</v>
      </c>
      <c r="F1405" s="190">
        <f>IFERROR(VLOOKUP($D1405,'2. Provider Details'!$A:$H,6,FALSE),"Select Supplier")</f>
        <v>0</v>
      </c>
      <c r="G1405" s="183" t="s">
        <v>5</v>
      </c>
      <c r="H1405" s="183"/>
      <c r="I1405" s="183"/>
      <c r="J1405" s="190" t="str">
        <f>IFERROR(VLOOKUP($D1405,'2. Provider Details'!$A:$H,7,FALSE),"Select Supplier")</f>
        <v>Yes</v>
      </c>
      <c r="K1405" s="186">
        <v>1</v>
      </c>
      <c r="L1405" s="184"/>
      <c r="M1405" s="184"/>
      <c r="N1405" s="184"/>
      <c r="O1405" s="183"/>
      <c r="P1405" s="11"/>
    </row>
    <row r="1406" spans="1:82" ht="15" hidden="1" customHeight="1" x14ac:dyDescent="0.2">
      <c r="A1406" s="184"/>
      <c r="B1406" s="184"/>
      <c r="C1406" s="188"/>
      <c r="D1406" s="185"/>
      <c r="E1406" s="189" t="str">
        <f>IFERROR(VLOOKUP($D1406,'2. Provider Details'!$A:$H,2,FALSE),"Select Supplier")</f>
        <v>Select Supplier</v>
      </c>
      <c r="F1406" s="190" t="str">
        <f>IFERROR(VLOOKUP($D1406,'2. Provider Details'!$A:$H,6,FALSE),"Select Supplier")</f>
        <v>Select Supplier</v>
      </c>
      <c r="G1406" s="183"/>
      <c r="H1406" s="183"/>
      <c r="I1406" s="183"/>
      <c r="J1406" s="190" t="str">
        <f>IFERROR(VLOOKUP($D1406,'2. Provider Details'!$A:$H,7,FALSE),"Select Supplier")</f>
        <v>Select Supplier</v>
      </c>
      <c r="K1406" s="186"/>
      <c r="L1406" s="184"/>
      <c r="M1406" s="184"/>
      <c r="N1406" s="184"/>
      <c r="O1406" s="183"/>
      <c r="P1406" s="11"/>
    </row>
    <row r="1407" spans="1:82" ht="60" x14ac:dyDescent="0.2">
      <c r="A1407" s="251">
        <v>45229</v>
      </c>
      <c r="B1407" s="251">
        <v>45229</v>
      </c>
      <c r="C1407" s="252">
        <v>4080</v>
      </c>
      <c r="D1407" s="253" t="s">
        <v>196</v>
      </c>
      <c r="E1407" s="254" t="str">
        <f>IFERROR(VLOOKUP($D1407,'2. Provider Details'!$A:$H,2,FALSE),"Select Supplier")</f>
        <v>4 Lonsdale Road
London 
NW6 6RD</v>
      </c>
      <c r="F1407" s="255">
        <f>IFERROR(VLOOKUP($D1407,'2. Provider Details'!$A:$H,6,FALSE),"Select Supplier")</f>
        <v>223617075</v>
      </c>
      <c r="G1407" s="256" t="s">
        <v>5</v>
      </c>
      <c r="H1407" s="256"/>
      <c r="I1407" s="256"/>
      <c r="J1407" s="255" t="str">
        <f>IFERROR(VLOOKUP($D1407,'2. Provider Details'!$A:$H,7,FALSE),"Select Supplier")</f>
        <v>Yes</v>
      </c>
      <c r="K1407" s="257">
        <v>3</v>
      </c>
      <c r="L1407" s="251">
        <v>45229</v>
      </c>
      <c r="M1407" s="251">
        <v>45236</v>
      </c>
      <c r="N1407" s="251">
        <v>45373</v>
      </c>
      <c r="O1407" s="256" t="s">
        <v>12</v>
      </c>
      <c r="Q1407" s="205"/>
      <c r="R1407" s="205"/>
      <c r="S1407" s="205"/>
      <c r="T1407" s="205"/>
      <c r="U1407" s="205"/>
      <c r="V1407" s="205"/>
      <c r="W1407" s="205"/>
      <c r="X1407" s="205"/>
      <c r="Y1407" s="205"/>
      <c r="Z1407" s="205"/>
      <c r="AA1407" s="205"/>
      <c r="AB1407" s="205"/>
      <c r="AC1407" s="205"/>
      <c r="AD1407" s="205"/>
      <c r="AE1407" s="205"/>
      <c r="AF1407" s="205"/>
      <c r="AG1407" s="205"/>
      <c r="AH1407" s="205"/>
      <c r="AI1407" s="205"/>
      <c r="AJ1407" s="205"/>
      <c r="AK1407" s="205"/>
      <c r="AL1407" s="205"/>
      <c r="AM1407" s="205"/>
      <c r="AN1407" s="205"/>
      <c r="AO1407" s="205"/>
      <c r="AP1407" s="205"/>
      <c r="AQ1407" s="205"/>
      <c r="AR1407" s="205"/>
      <c r="AS1407" s="205"/>
      <c r="AT1407" s="205"/>
      <c r="AU1407" s="205"/>
      <c r="AV1407" s="205"/>
      <c r="AW1407" s="205"/>
      <c r="AX1407" s="205"/>
      <c r="AY1407" s="205"/>
      <c r="AZ1407" s="205"/>
      <c r="BA1407" s="205"/>
      <c r="BB1407" s="205"/>
      <c r="BC1407" s="205"/>
      <c r="BD1407" s="205"/>
      <c r="BE1407" s="205"/>
      <c r="BF1407" s="205"/>
      <c r="BG1407" s="205"/>
      <c r="BH1407" s="205"/>
      <c r="BI1407" s="205"/>
      <c r="BJ1407" s="205"/>
      <c r="BK1407" s="205"/>
      <c r="BL1407" s="205"/>
      <c r="BM1407" s="205"/>
      <c r="BN1407" s="205"/>
      <c r="BO1407" s="205"/>
      <c r="BP1407" s="205"/>
      <c r="BQ1407" s="205"/>
      <c r="BR1407" s="205"/>
      <c r="BS1407" s="205"/>
      <c r="BT1407" s="205"/>
      <c r="BU1407" s="205"/>
      <c r="BV1407" s="205"/>
      <c r="BW1407" s="205"/>
      <c r="BX1407" s="205"/>
      <c r="BY1407" s="205"/>
      <c r="BZ1407" s="205"/>
      <c r="CA1407" s="205"/>
      <c r="CB1407" s="205"/>
      <c r="CC1407" s="205"/>
      <c r="CD1407" s="205"/>
    </row>
    <row r="1408" spans="1:82" ht="45" x14ac:dyDescent="0.2">
      <c r="A1408" s="251">
        <v>45240</v>
      </c>
      <c r="B1408" s="251">
        <v>45264</v>
      </c>
      <c r="C1408" s="252">
        <v>6600</v>
      </c>
      <c r="D1408" s="253" t="s">
        <v>196</v>
      </c>
      <c r="E1408" s="254" t="str">
        <f>IFERROR(VLOOKUP($D1408,'2. Provider Details'!$A:$H,2,FALSE),"Select Supplier")</f>
        <v>4 Lonsdale Road
London 
NW6 6RD</v>
      </c>
      <c r="F1408" s="255">
        <f>IFERROR(VLOOKUP($D1408,'2. Provider Details'!$A:$H,6,FALSE),"Select Supplier")</f>
        <v>223617075</v>
      </c>
      <c r="G1408" s="256" t="s">
        <v>44</v>
      </c>
      <c r="H1408" s="256"/>
      <c r="I1408" s="256"/>
      <c r="J1408" s="255" t="str">
        <f>IFERROR(VLOOKUP($D1408,'2. Provider Details'!$A:$H,7,FALSE),"Select Supplier")</f>
        <v>Yes</v>
      </c>
      <c r="K1408" s="257" t="s">
        <v>162</v>
      </c>
      <c r="L1408" s="251">
        <v>45264</v>
      </c>
      <c r="M1408" s="251">
        <v>45243</v>
      </c>
      <c r="N1408" s="251">
        <v>45331</v>
      </c>
      <c r="O1408" s="256"/>
      <c r="Q1408" s="205"/>
      <c r="R1408" s="205"/>
      <c r="S1408" s="205"/>
      <c r="T1408" s="205"/>
      <c r="U1408" s="205"/>
      <c r="V1408" s="205"/>
      <c r="W1408" s="205"/>
      <c r="X1408" s="205"/>
      <c r="Y1408" s="205"/>
      <c r="Z1408" s="205"/>
      <c r="AA1408" s="205"/>
      <c r="AB1408" s="205"/>
      <c r="AC1408" s="205"/>
      <c r="AD1408" s="205"/>
      <c r="AE1408" s="205"/>
      <c r="AF1408" s="205"/>
      <c r="AG1408" s="205"/>
      <c r="AH1408" s="205"/>
      <c r="AI1408" s="205"/>
      <c r="AJ1408" s="205"/>
      <c r="AK1408" s="205"/>
      <c r="AL1408" s="205"/>
      <c r="AM1408" s="205"/>
      <c r="AN1408" s="205"/>
      <c r="AO1408" s="205"/>
      <c r="AP1408" s="205"/>
      <c r="AQ1408" s="205"/>
      <c r="AR1408" s="205"/>
      <c r="AS1408" s="205"/>
      <c r="AT1408" s="205"/>
      <c r="AU1408" s="205"/>
      <c r="AV1408" s="205"/>
      <c r="AW1408" s="205"/>
      <c r="AX1408" s="205"/>
      <c r="AY1408" s="205"/>
      <c r="AZ1408" s="205"/>
      <c r="BA1408" s="205"/>
      <c r="BB1408" s="205"/>
      <c r="BC1408" s="205"/>
      <c r="BD1408" s="205"/>
      <c r="BE1408" s="205"/>
      <c r="BF1408" s="205"/>
      <c r="BG1408" s="205"/>
      <c r="BH1408" s="205"/>
      <c r="BI1408" s="205"/>
      <c r="BJ1408" s="205"/>
      <c r="BK1408" s="205"/>
      <c r="BL1408" s="205"/>
      <c r="BM1408" s="205"/>
      <c r="BN1408" s="205"/>
      <c r="BO1408" s="205"/>
      <c r="BP1408" s="205"/>
      <c r="BQ1408" s="205"/>
      <c r="BR1408" s="205"/>
      <c r="BS1408" s="205"/>
      <c r="BT1408" s="205"/>
      <c r="BU1408" s="205"/>
      <c r="BV1408" s="205"/>
      <c r="BW1408" s="205"/>
      <c r="BX1408" s="205"/>
      <c r="BY1408" s="205"/>
      <c r="BZ1408" s="205"/>
      <c r="CA1408" s="205"/>
      <c r="CB1408" s="205"/>
      <c r="CC1408" s="205"/>
      <c r="CD1408" s="205"/>
    </row>
    <row r="1409" spans="1:82" s="245" customFormat="1" ht="45" x14ac:dyDescent="0.2">
      <c r="A1409" s="251">
        <v>45259</v>
      </c>
      <c r="B1409" s="251"/>
      <c r="C1409" s="252">
        <v>3120</v>
      </c>
      <c r="D1409" s="253" t="s">
        <v>196</v>
      </c>
      <c r="E1409" s="254" t="str">
        <f>IFERROR(VLOOKUP($D1409,'2. Provider Details'!$A:$H,2,FALSE),"Select Supplier")</f>
        <v>4 Lonsdale Road
London 
NW6 6RD</v>
      </c>
      <c r="F1409" s="255">
        <f>IFERROR(VLOOKUP($D1409,'2. Provider Details'!$A:$H,6,FALSE),"Select Supplier")</f>
        <v>223617075</v>
      </c>
      <c r="G1409" s="256" t="s">
        <v>5</v>
      </c>
      <c r="H1409" s="256"/>
      <c r="I1409" s="256"/>
      <c r="J1409" s="255" t="str">
        <f>IFERROR(VLOOKUP($D1409,'2. Provider Details'!$A:$H,7,FALSE),"Select Supplier")</f>
        <v>Yes</v>
      </c>
      <c r="K1409" s="257">
        <v>1</v>
      </c>
      <c r="L1409" s="251">
        <v>45259</v>
      </c>
      <c r="M1409" s="251">
        <v>45264</v>
      </c>
      <c r="N1409" s="251">
        <v>45373</v>
      </c>
      <c r="O1409" s="256"/>
      <c r="P1409" s="205"/>
      <c r="Q1409" s="205"/>
      <c r="R1409" s="205"/>
      <c r="S1409" s="205"/>
      <c r="T1409" s="205"/>
      <c r="U1409" s="205"/>
      <c r="V1409" s="205"/>
      <c r="W1409" s="205"/>
      <c r="X1409" s="205"/>
      <c r="Y1409" s="205"/>
      <c r="Z1409" s="205"/>
      <c r="AA1409" s="205"/>
      <c r="AB1409" s="205"/>
      <c r="AC1409" s="205"/>
      <c r="AD1409" s="205"/>
      <c r="AE1409" s="205"/>
      <c r="AF1409" s="205"/>
      <c r="AG1409" s="205"/>
      <c r="AH1409" s="205"/>
      <c r="AI1409" s="205"/>
      <c r="AJ1409" s="205"/>
      <c r="AK1409" s="205"/>
      <c r="AL1409" s="205"/>
      <c r="AM1409" s="205"/>
      <c r="AN1409" s="205"/>
      <c r="AO1409" s="205"/>
      <c r="AP1409" s="205"/>
      <c r="AQ1409" s="205"/>
      <c r="AR1409" s="205"/>
      <c r="AS1409" s="205"/>
      <c r="AT1409" s="205"/>
      <c r="AU1409" s="205"/>
      <c r="AV1409" s="205"/>
      <c r="AW1409" s="205"/>
      <c r="AX1409" s="205"/>
      <c r="AY1409" s="205"/>
      <c r="AZ1409" s="205"/>
      <c r="BA1409" s="205"/>
      <c r="BB1409" s="205"/>
      <c r="BC1409" s="205"/>
      <c r="BD1409" s="205"/>
      <c r="BE1409" s="205"/>
      <c r="BF1409" s="205"/>
      <c r="BG1409" s="205"/>
      <c r="BH1409" s="205"/>
      <c r="BI1409" s="205"/>
      <c r="BJ1409" s="205"/>
      <c r="BK1409" s="205"/>
      <c r="BL1409" s="205"/>
      <c r="BM1409" s="205"/>
      <c r="BN1409" s="205"/>
      <c r="BO1409" s="205"/>
      <c r="BP1409" s="205"/>
      <c r="BQ1409" s="205"/>
      <c r="BR1409" s="205"/>
      <c r="BS1409" s="205"/>
      <c r="BT1409" s="205"/>
      <c r="BU1409" s="205"/>
      <c r="BV1409" s="205"/>
      <c r="BW1409" s="205"/>
      <c r="BX1409" s="205"/>
      <c r="BY1409" s="205"/>
      <c r="BZ1409" s="205"/>
      <c r="CA1409" s="205"/>
      <c r="CB1409" s="205"/>
      <c r="CC1409" s="205"/>
      <c r="CD1409" s="205"/>
    </row>
    <row r="1410" spans="1:82" ht="15" hidden="1" customHeight="1" x14ac:dyDescent="0.2">
      <c r="A1410" s="184"/>
      <c r="B1410" s="184"/>
      <c r="C1410" s="188">
        <f>SUBTOTAL(9,C1347:C1409)</f>
        <v>177259.5</v>
      </c>
      <c r="D1410" s="185"/>
      <c r="E1410" s="189" t="str">
        <f>IFERROR(VLOOKUP($D1410,'2. Provider Details'!$A:$H,2,FALSE),"Select Supplier")</f>
        <v>Select Supplier</v>
      </c>
      <c r="F1410" s="190" t="str">
        <f>IFERROR(VLOOKUP($D1410,'2. Provider Details'!$A:$H,6,FALSE),"Select Supplier")</f>
        <v>Select Supplier</v>
      </c>
      <c r="G1410" s="183"/>
      <c r="H1410" s="183"/>
      <c r="I1410" s="183"/>
      <c r="J1410" s="190" t="str">
        <f>IFERROR(VLOOKUP($D1410,'2. Provider Details'!$A:$H,7,FALSE),"Select Supplier")</f>
        <v>Select Supplier</v>
      </c>
      <c r="K1410" s="186"/>
      <c r="L1410" s="184"/>
      <c r="M1410" s="184"/>
      <c r="N1410" s="184"/>
      <c r="O1410" s="183"/>
      <c r="P1410" s="11"/>
    </row>
    <row r="1411" spans="1:82" ht="60" x14ac:dyDescent="0.2">
      <c r="A1411" s="251">
        <v>45243</v>
      </c>
      <c r="B1411" s="251">
        <v>45244</v>
      </c>
      <c r="C1411" s="252">
        <v>9000</v>
      </c>
      <c r="D1411" s="253" t="s">
        <v>400</v>
      </c>
      <c r="E1411" s="254" t="str">
        <f>IFERROR(VLOOKUP($D1411,'2. Provider Details'!$A:$H,2,FALSE),"Select Supplier")</f>
        <v>Select Supplier</v>
      </c>
      <c r="F1411" s="255" t="str">
        <f>IFERROR(VLOOKUP($D1411,'2. Provider Details'!$A:$H,6,FALSE),"Select Supplier")</f>
        <v>Select Supplier</v>
      </c>
      <c r="G1411" s="256" t="s">
        <v>5</v>
      </c>
      <c r="H1411" s="256"/>
      <c r="I1411" s="256"/>
      <c r="J1411" s="255" t="str">
        <f>IFERROR(VLOOKUP($D1411,'2. Provider Details'!$A:$H,7,FALSE),"Select Supplier")</f>
        <v>Select Supplier</v>
      </c>
      <c r="K1411" s="257">
        <v>1</v>
      </c>
      <c r="L1411" s="251">
        <v>45244</v>
      </c>
      <c r="M1411" s="251">
        <v>45250</v>
      </c>
      <c r="N1411" s="251">
        <v>45331</v>
      </c>
      <c r="O1411" s="256" t="s">
        <v>12</v>
      </c>
      <c r="Q1411" s="205"/>
      <c r="R1411" s="205"/>
      <c r="S1411" s="205"/>
      <c r="T1411" s="205"/>
      <c r="U1411" s="205"/>
      <c r="V1411" s="205"/>
      <c r="W1411" s="205"/>
      <c r="X1411" s="205"/>
      <c r="Y1411" s="205"/>
      <c r="Z1411" s="205"/>
      <c r="AA1411" s="205"/>
      <c r="AB1411" s="205"/>
      <c r="AC1411" s="205"/>
      <c r="AD1411" s="205"/>
      <c r="AE1411" s="205"/>
      <c r="AF1411" s="205"/>
      <c r="AG1411" s="205"/>
      <c r="AH1411" s="205"/>
      <c r="AI1411" s="205"/>
      <c r="AJ1411" s="205"/>
      <c r="AK1411" s="205"/>
      <c r="AL1411" s="205"/>
      <c r="AM1411" s="205"/>
      <c r="AN1411" s="205"/>
      <c r="AO1411" s="205"/>
      <c r="AP1411" s="205"/>
      <c r="AQ1411" s="205"/>
      <c r="AR1411" s="205"/>
      <c r="AS1411" s="205"/>
      <c r="AT1411" s="205"/>
      <c r="AU1411" s="205"/>
      <c r="AV1411" s="205"/>
      <c r="AW1411" s="205"/>
      <c r="AX1411" s="205"/>
      <c r="AY1411" s="205"/>
      <c r="AZ1411" s="205"/>
      <c r="BA1411" s="205"/>
      <c r="BB1411" s="205"/>
      <c r="BC1411" s="205"/>
      <c r="BD1411" s="205"/>
      <c r="BE1411" s="205"/>
      <c r="BF1411" s="205"/>
      <c r="BG1411" s="205"/>
      <c r="BH1411" s="205"/>
      <c r="BI1411" s="205"/>
      <c r="BJ1411" s="205"/>
      <c r="BK1411" s="205"/>
      <c r="BL1411" s="205"/>
      <c r="BM1411" s="205"/>
      <c r="BN1411" s="205"/>
      <c r="BO1411" s="205"/>
      <c r="BP1411" s="205"/>
      <c r="BQ1411" s="205"/>
      <c r="BR1411" s="205"/>
      <c r="BS1411" s="205"/>
      <c r="BT1411" s="205"/>
      <c r="BU1411" s="205"/>
      <c r="BV1411" s="205"/>
      <c r="BW1411" s="205"/>
      <c r="BX1411" s="205"/>
      <c r="BY1411" s="205"/>
      <c r="BZ1411" s="205"/>
      <c r="CA1411" s="205"/>
      <c r="CB1411" s="205"/>
      <c r="CC1411" s="205"/>
      <c r="CD1411" s="205"/>
    </row>
    <row r="1412" spans="1:82" ht="15.6" hidden="1" customHeight="1" x14ac:dyDescent="0.2">
      <c r="A1412" s="184"/>
      <c r="B1412" s="184"/>
      <c r="C1412" s="188">
        <f>COUNT(C1347:C1409)</f>
        <v>33</v>
      </c>
      <c r="D1412" s="185"/>
      <c r="E1412" s="189" t="str">
        <f>IFERROR(VLOOKUP($D1412,'2. Provider Details'!$A:$H,2,FALSE),"Select Supplier")</f>
        <v>Select Supplier</v>
      </c>
      <c r="F1412" s="190" t="str">
        <f>IFERROR(VLOOKUP($D1412,'2. Provider Details'!$A:$H,6,FALSE),"Select Supplier")</f>
        <v>Select Supplier</v>
      </c>
      <c r="G1412" s="183"/>
      <c r="H1412" s="183"/>
      <c r="I1412" s="183"/>
      <c r="J1412" s="190" t="str">
        <f>IFERROR(VLOOKUP($D1412,'2. Provider Details'!$A:$H,7,FALSE),"Select Supplier")</f>
        <v>Select Supplier</v>
      </c>
      <c r="K1412" s="186"/>
      <c r="L1412" s="184"/>
      <c r="M1412" s="184"/>
      <c r="N1412" s="184"/>
      <c r="O1412" s="183"/>
      <c r="P1412" s="11"/>
    </row>
    <row r="1413" spans="1:82" ht="15.6" customHeight="1" x14ac:dyDescent="0.2">
      <c r="A1413" s="251">
        <v>45187</v>
      </c>
      <c r="B1413" s="251">
        <v>45187</v>
      </c>
      <c r="C1413" s="252">
        <v>2640</v>
      </c>
      <c r="D1413" s="253" t="s">
        <v>212</v>
      </c>
      <c r="E1413" s="254" t="str">
        <f>IFERROR(VLOOKUP($D1413,'2. Provider Details'!$A:$H,2,FALSE),"Select Supplier")</f>
        <v>Carlton House
19 West Street
Epsom
KT18 7RG</v>
      </c>
      <c r="F1413" s="255">
        <f>IFERROR(VLOOKUP($D1413,'2. Provider Details'!$A:$H,6,FALSE),"Select Supplier")</f>
        <v>0</v>
      </c>
      <c r="G1413" s="256" t="s">
        <v>5</v>
      </c>
      <c r="H1413" s="256"/>
      <c r="I1413" s="256"/>
      <c r="J1413" s="255" t="str">
        <f>IFERROR(VLOOKUP($D1413,'2. Provider Details'!$A:$H,7,FALSE),"Select Supplier")</f>
        <v>Yes</v>
      </c>
      <c r="K1413" s="257">
        <v>2</v>
      </c>
      <c r="L1413" s="251">
        <v>45187</v>
      </c>
      <c r="M1413" s="251">
        <v>45187</v>
      </c>
      <c r="N1413" s="251">
        <v>45282</v>
      </c>
      <c r="O1413" s="256" t="s">
        <v>12</v>
      </c>
      <c r="Q1413" s="205"/>
      <c r="R1413" s="205"/>
      <c r="S1413" s="205"/>
      <c r="T1413" s="205"/>
      <c r="U1413" s="205"/>
      <c r="V1413" s="205"/>
      <c r="W1413" s="205"/>
      <c r="X1413" s="205"/>
      <c r="Y1413" s="205"/>
      <c r="Z1413" s="205"/>
      <c r="AA1413" s="205"/>
      <c r="AB1413" s="205"/>
      <c r="AC1413" s="205"/>
      <c r="AD1413" s="205"/>
      <c r="AE1413" s="205"/>
      <c r="AF1413" s="205"/>
      <c r="AG1413" s="205"/>
      <c r="AH1413" s="205"/>
      <c r="AI1413" s="205"/>
      <c r="AJ1413" s="205"/>
      <c r="AK1413" s="205"/>
      <c r="AL1413" s="205"/>
      <c r="AM1413" s="205"/>
      <c r="AN1413" s="205"/>
      <c r="AO1413" s="205"/>
      <c r="AP1413" s="205"/>
      <c r="AQ1413" s="205"/>
      <c r="AR1413" s="205"/>
      <c r="AS1413" s="205"/>
      <c r="AT1413" s="205"/>
      <c r="AU1413" s="205"/>
      <c r="AV1413" s="205"/>
      <c r="AW1413" s="205"/>
      <c r="AX1413" s="205"/>
      <c r="AY1413" s="205"/>
      <c r="AZ1413" s="205"/>
      <c r="BA1413" s="205"/>
      <c r="BB1413" s="205"/>
      <c r="BC1413" s="205"/>
      <c r="BD1413" s="205"/>
      <c r="BE1413" s="205"/>
      <c r="BF1413" s="205"/>
      <c r="BG1413" s="205"/>
      <c r="BH1413" s="205"/>
      <c r="BI1413" s="205"/>
      <c r="BJ1413" s="205"/>
      <c r="BK1413" s="205"/>
      <c r="BL1413" s="205"/>
      <c r="BM1413" s="205"/>
      <c r="BN1413" s="205"/>
      <c r="BO1413" s="205"/>
      <c r="BP1413" s="205"/>
      <c r="BQ1413" s="205"/>
      <c r="BR1413" s="205"/>
      <c r="BS1413" s="205"/>
      <c r="BT1413" s="205"/>
      <c r="BU1413" s="205"/>
      <c r="BV1413" s="205"/>
      <c r="BW1413" s="205"/>
      <c r="BX1413" s="205"/>
      <c r="BY1413" s="205"/>
      <c r="BZ1413" s="205"/>
      <c r="CA1413" s="205"/>
      <c r="CB1413" s="205"/>
      <c r="CC1413" s="205"/>
      <c r="CD1413" s="205"/>
    </row>
    <row r="1414" spans="1:82" ht="60" x14ac:dyDescent="0.2">
      <c r="A1414" s="251">
        <v>45201</v>
      </c>
      <c r="B1414" s="251">
        <v>45204</v>
      </c>
      <c r="C1414" s="252">
        <v>3630</v>
      </c>
      <c r="D1414" s="253" t="s">
        <v>212</v>
      </c>
      <c r="E1414" s="254" t="str">
        <f>IFERROR(VLOOKUP($D1414,'2. Provider Details'!$A:$H,2,FALSE),"Select Supplier")</f>
        <v>Carlton House
19 West Street
Epsom
KT18 7RG</v>
      </c>
      <c r="F1414" s="255">
        <f>IFERROR(VLOOKUP($D1414,'2. Provider Details'!$A:$H,6,FALSE),"Select Supplier")</f>
        <v>0</v>
      </c>
      <c r="G1414" s="256" t="s">
        <v>5</v>
      </c>
      <c r="H1414" s="256"/>
      <c r="I1414" s="256"/>
      <c r="J1414" s="255" t="str">
        <f>IFERROR(VLOOKUP($D1414,'2. Provider Details'!$A:$H,7,FALSE),"Select Supplier")</f>
        <v>Yes</v>
      </c>
      <c r="K1414" s="257">
        <v>1</v>
      </c>
      <c r="L1414" s="251">
        <v>45204</v>
      </c>
      <c r="M1414" s="251">
        <v>45201</v>
      </c>
      <c r="N1414" s="251">
        <v>45282</v>
      </c>
      <c r="O1414" s="256" t="s">
        <v>12</v>
      </c>
      <c r="Q1414" s="205"/>
      <c r="R1414" s="205"/>
      <c r="S1414" s="205"/>
      <c r="T1414" s="205"/>
      <c r="U1414" s="205"/>
      <c r="V1414" s="205"/>
      <c r="W1414" s="205"/>
      <c r="X1414" s="205"/>
      <c r="Y1414" s="205"/>
      <c r="Z1414" s="205"/>
      <c r="AA1414" s="205"/>
      <c r="AB1414" s="205"/>
      <c r="AC1414" s="205"/>
      <c r="AD1414" s="205"/>
      <c r="AE1414" s="205"/>
      <c r="AF1414" s="205"/>
      <c r="AG1414" s="205"/>
      <c r="AH1414" s="205"/>
      <c r="AI1414" s="205"/>
      <c r="AJ1414" s="205"/>
      <c r="AK1414" s="205"/>
      <c r="AL1414" s="205"/>
      <c r="AM1414" s="205"/>
      <c r="AN1414" s="205"/>
      <c r="AO1414" s="205"/>
      <c r="AP1414" s="205"/>
      <c r="AQ1414" s="205"/>
      <c r="AR1414" s="205"/>
      <c r="AS1414" s="205"/>
      <c r="AT1414" s="205"/>
      <c r="AU1414" s="205"/>
      <c r="AV1414" s="205"/>
      <c r="AW1414" s="205"/>
      <c r="AX1414" s="205"/>
      <c r="AY1414" s="205"/>
      <c r="AZ1414" s="205"/>
      <c r="BA1414" s="205"/>
      <c r="BB1414" s="205"/>
      <c r="BC1414" s="205"/>
      <c r="BD1414" s="205"/>
      <c r="BE1414" s="205"/>
      <c r="BF1414" s="205"/>
      <c r="BG1414" s="205"/>
      <c r="BH1414" s="205"/>
      <c r="BI1414" s="205"/>
      <c r="BJ1414" s="205"/>
      <c r="BK1414" s="205"/>
      <c r="BL1414" s="205"/>
      <c r="BM1414" s="205"/>
      <c r="BN1414" s="205"/>
      <c r="BO1414" s="205"/>
      <c r="BP1414" s="205"/>
      <c r="BQ1414" s="205"/>
      <c r="BR1414" s="205"/>
      <c r="BS1414" s="205"/>
      <c r="BT1414" s="205"/>
      <c r="BU1414" s="205"/>
      <c r="BV1414" s="205"/>
      <c r="BW1414" s="205"/>
      <c r="BX1414" s="205"/>
      <c r="BY1414" s="205"/>
      <c r="BZ1414" s="205"/>
      <c r="CA1414" s="205"/>
      <c r="CB1414" s="205"/>
      <c r="CC1414" s="205"/>
      <c r="CD1414" s="205"/>
    </row>
    <row r="1415" spans="1:82" ht="15" hidden="1" customHeight="1" x14ac:dyDescent="0.2">
      <c r="A1415" s="171"/>
      <c r="B1415" s="171"/>
      <c r="C1415" s="175"/>
      <c r="D1415" s="172"/>
      <c r="E1415" s="176" t="str">
        <f>IFERROR(VLOOKUP($D1415,'2. Provider Details'!$A:$H,2,FALSE),"Select Supplier")</f>
        <v>Select Supplier</v>
      </c>
      <c r="F1415" s="177" t="str">
        <f>IFERROR(VLOOKUP($D1415,'2. Provider Details'!$A:$H,6,FALSE),"Select Supplier")</f>
        <v>Select Supplier</v>
      </c>
      <c r="G1415" s="170"/>
      <c r="H1415" s="170"/>
      <c r="I1415" s="170"/>
      <c r="J1415" s="177" t="str">
        <f>IFERROR(VLOOKUP($D1415,'2. Provider Details'!$A:$H,7,FALSE),"Select Supplier")</f>
        <v>Select Supplier</v>
      </c>
      <c r="K1415" s="173"/>
      <c r="L1415" s="171"/>
      <c r="M1415" s="171"/>
      <c r="N1415" s="171"/>
      <c r="O1415" s="108"/>
      <c r="P1415" s="11"/>
    </row>
    <row r="1416" spans="1:82" s="245" customFormat="1" ht="45" x14ac:dyDescent="0.2">
      <c r="A1416" s="251">
        <v>45203</v>
      </c>
      <c r="B1416" s="251">
        <v>45204</v>
      </c>
      <c r="C1416" s="252">
        <v>5720</v>
      </c>
      <c r="D1416" s="253" t="s">
        <v>212</v>
      </c>
      <c r="E1416" s="254" t="str">
        <f>IFERROR(VLOOKUP($D1416,'2. Provider Details'!$A:$H,2,FALSE),"Select Supplier")</f>
        <v>Carlton House
19 West Street
Epsom
KT18 7RG</v>
      </c>
      <c r="F1416" s="255">
        <f>IFERROR(VLOOKUP($D1416,'2. Provider Details'!$A:$H,6,FALSE),"Select Supplier")</f>
        <v>0</v>
      </c>
      <c r="G1416" s="256" t="s">
        <v>5</v>
      </c>
      <c r="H1416" s="256"/>
      <c r="I1416" s="256"/>
      <c r="J1416" s="255" t="str">
        <f>IFERROR(VLOOKUP($D1416,'2. Provider Details'!$A:$H,7,FALSE),"Select Supplier")</f>
        <v>Yes</v>
      </c>
      <c r="K1416" s="257">
        <v>1</v>
      </c>
      <c r="L1416" s="251">
        <v>45204</v>
      </c>
      <c r="M1416" s="251">
        <v>45208</v>
      </c>
      <c r="N1416" s="251">
        <v>45471</v>
      </c>
      <c r="O1416" s="256" t="s">
        <v>12</v>
      </c>
      <c r="P1416" s="205"/>
      <c r="Q1416" s="205"/>
      <c r="R1416" s="205"/>
      <c r="S1416" s="205"/>
      <c r="T1416" s="205"/>
      <c r="U1416" s="205"/>
      <c r="V1416" s="205"/>
      <c r="W1416" s="205"/>
      <c r="X1416" s="205"/>
      <c r="Y1416" s="205"/>
      <c r="Z1416" s="205"/>
      <c r="AA1416" s="205"/>
      <c r="AB1416" s="205"/>
      <c r="AC1416" s="205"/>
      <c r="AD1416" s="205"/>
      <c r="AE1416" s="205"/>
      <c r="AF1416" s="205"/>
      <c r="AG1416" s="205"/>
      <c r="AH1416" s="205"/>
      <c r="AI1416" s="205"/>
      <c r="AJ1416" s="205"/>
      <c r="AK1416" s="205"/>
      <c r="AL1416" s="205"/>
      <c r="AM1416" s="205"/>
      <c r="AN1416" s="205"/>
      <c r="AO1416" s="205"/>
      <c r="AP1416" s="205"/>
      <c r="AQ1416" s="205"/>
      <c r="AR1416" s="205"/>
      <c r="AS1416" s="205"/>
      <c r="AT1416" s="205"/>
      <c r="AU1416" s="205"/>
      <c r="AV1416" s="205"/>
      <c r="AW1416" s="205"/>
      <c r="AX1416" s="205"/>
      <c r="AY1416" s="205"/>
      <c r="AZ1416" s="205"/>
      <c r="BA1416" s="205"/>
      <c r="BB1416" s="205"/>
      <c r="BC1416" s="205"/>
      <c r="BD1416" s="205"/>
      <c r="BE1416" s="205"/>
      <c r="BF1416" s="205"/>
      <c r="BG1416" s="205"/>
      <c r="BH1416" s="205"/>
      <c r="BI1416" s="205"/>
      <c r="BJ1416" s="205"/>
      <c r="BK1416" s="205"/>
      <c r="BL1416" s="205"/>
      <c r="BM1416" s="205"/>
      <c r="BN1416" s="205"/>
      <c r="BO1416" s="205"/>
      <c r="BP1416" s="205"/>
      <c r="BQ1416" s="205"/>
      <c r="BR1416" s="205"/>
      <c r="BS1416" s="205"/>
      <c r="BT1416" s="205"/>
      <c r="BU1416" s="205"/>
      <c r="BV1416" s="205"/>
      <c r="BW1416" s="205"/>
      <c r="BX1416" s="205"/>
      <c r="BY1416" s="205"/>
      <c r="BZ1416" s="205"/>
      <c r="CA1416" s="205"/>
      <c r="CB1416" s="205"/>
      <c r="CC1416" s="205"/>
      <c r="CD1416" s="205"/>
    </row>
    <row r="1417" spans="1:82" ht="60" x14ac:dyDescent="0.2">
      <c r="A1417" s="251">
        <v>45203</v>
      </c>
      <c r="B1417" s="251">
        <v>45204</v>
      </c>
      <c r="C1417" s="252">
        <v>3300</v>
      </c>
      <c r="D1417" s="253" t="s">
        <v>212</v>
      </c>
      <c r="E1417" s="254" t="str">
        <f>IFERROR(VLOOKUP($D1417,'2. Provider Details'!$A:$H,2,FALSE),"Select Supplier")</f>
        <v>Carlton House
19 West Street
Epsom
KT18 7RG</v>
      </c>
      <c r="F1417" s="255">
        <f>IFERROR(VLOOKUP($D1417,'2. Provider Details'!$A:$H,6,FALSE),"Select Supplier")</f>
        <v>0</v>
      </c>
      <c r="G1417" s="256" t="s">
        <v>5</v>
      </c>
      <c r="H1417" s="256"/>
      <c r="I1417" s="256"/>
      <c r="J1417" s="255" t="str">
        <f>IFERROR(VLOOKUP($D1417,'2. Provider Details'!$A:$H,7,FALSE),"Select Supplier")</f>
        <v>Yes</v>
      </c>
      <c r="K1417" s="257">
        <v>1</v>
      </c>
      <c r="L1417" s="251">
        <v>45204</v>
      </c>
      <c r="M1417" s="251">
        <v>45208</v>
      </c>
      <c r="N1417" s="251">
        <v>45282</v>
      </c>
      <c r="O1417" s="256" t="s">
        <v>12</v>
      </c>
      <c r="Q1417" s="205"/>
      <c r="R1417" s="205"/>
      <c r="S1417" s="205"/>
      <c r="T1417" s="205"/>
      <c r="U1417" s="205"/>
      <c r="V1417" s="205"/>
      <c r="W1417" s="205"/>
      <c r="X1417" s="205"/>
      <c r="Y1417" s="205"/>
      <c r="Z1417" s="205"/>
      <c r="AA1417" s="205"/>
      <c r="AB1417" s="205"/>
      <c r="AC1417" s="205"/>
      <c r="AD1417" s="205"/>
      <c r="AE1417" s="205"/>
      <c r="AF1417" s="205"/>
      <c r="AG1417" s="205"/>
      <c r="AH1417" s="205"/>
      <c r="AI1417" s="205"/>
      <c r="AJ1417" s="205"/>
      <c r="AK1417" s="205"/>
      <c r="AL1417" s="205"/>
      <c r="AM1417" s="205"/>
      <c r="AN1417" s="205"/>
      <c r="AO1417" s="205"/>
      <c r="AP1417" s="205"/>
      <c r="AQ1417" s="205"/>
      <c r="AR1417" s="205"/>
      <c r="AS1417" s="205"/>
      <c r="AT1417" s="205"/>
      <c r="AU1417" s="205"/>
      <c r="AV1417" s="205"/>
      <c r="AW1417" s="205"/>
      <c r="AX1417" s="205"/>
      <c r="AY1417" s="205"/>
      <c r="AZ1417" s="205"/>
      <c r="BA1417" s="205"/>
      <c r="BB1417" s="205"/>
      <c r="BC1417" s="205"/>
      <c r="BD1417" s="205"/>
      <c r="BE1417" s="205"/>
      <c r="BF1417" s="205"/>
      <c r="BG1417" s="205"/>
      <c r="BH1417" s="205"/>
      <c r="BI1417" s="205"/>
      <c r="BJ1417" s="205"/>
      <c r="BK1417" s="205"/>
      <c r="BL1417" s="205"/>
      <c r="BM1417" s="205"/>
      <c r="BN1417" s="205"/>
      <c r="BO1417" s="205"/>
      <c r="BP1417" s="205"/>
      <c r="BQ1417" s="205"/>
      <c r="BR1417" s="205"/>
      <c r="BS1417" s="205"/>
      <c r="BT1417" s="205"/>
      <c r="BU1417" s="205"/>
      <c r="BV1417" s="205"/>
      <c r="BW1417" s="205"/>
      <c r="BX1417" s="205"/>
      <c r="BY1417" s="205"/>
      <c r="BZ1417" s="205"/>
      <c r="CA1417" s="205"/>
      <c r="CB1417" s="205"/>
      <c r="CC1417" s="205"/>
      <c r="CD1417" s="205"/>
    </row>
    <row r="1418" spans="1:82" ht="15" hidden="1" customHeight="1" x14ac:dyDescent="0.2">
      <c r="A1418" s="184"/>
      <c r="B1418" s="184"/>
      <c r="C1418" s="188"/>
      <c r="D1418" s="185"/>
      <c r="E1418" s="189" t="str">
        <f>IFERROR(VLOOKUP($D1418,'2. Provider Details'!$A:$H,2,FALSE),"Select Supplier")</f>
        <v>Select Supplier</v>
      </c>
      <c r="F1418" s="190" t="str">
        <f>IFERROR(VLOOKUP($D1418,'2. Provider Details'!$A:$H,6,FALSE),"Select Supplier")</f>
        <v>Select Supplier</v>
      </c>
      <c r="G1418" s="183"/>
      <c r="H1418" s="183"/>
      <c r="I1418" s="183"/>
      <c r="J1418" s="190" t="str">
        <f>IFERROR(VLOOKUP($D1418,'2. Provider Details'!$A:$H,7,FALSE),"Select Supplier")</f>
        <v>Select Supplier</v>
      </c>
      <c r="K1418" s="186"/>
      <c r="L1418" s="184"/>
      <c r="M1418" s="184"/>
      <c r="N1418" s="184"/>
      <c r="O1418" s="183"/>
      <c r="P1418" s="11"/>
    </row>
    <row r="1419" spans="1:82" ht="15" hidden="1" customHeight="1" x14ac:dyDescent="0.2">
      <c r="A1419" s="184"/>
      <c r="B1419" s="184"/>
      <c r="C1419" s="188"/>
      <c r="D1419" s="185"/>
      <c r="E1419" s="189" t="str">
        <f>IFERROR(VLOOKUP($D1419,'2. Provider Details'!$A:$H,2,FALSE),"Select Supplier")</f>
        <v>Select Supplier</v>
      </c>
      <c r="F1419" s="190" t="str">
        <f>IFERROR(VLOOKUP($D1419,'2. Provider Details'!$A:$H,6,FALSE),"Select Supplier")</f>
        <v>Select Supplier</v>
      </c>
      <c r="G1419" s="183"/>
      <c r="H1419" s="183"/>
      <c r="I1419" s="183"/>
      <c r="J1419" s="190" t="str">
        <f>IFERROR(VLOOKUP($D1419,'2. Provider Details'!$A:$H,7,FALSE),"Select Supplier")</f>
        <v>Select Supplier</v>
      </c>
      <c r="K1419" s="186"/>
      <c r="L1419" s="184"/>
      <c r="M1419" s="184"/>
      <c r="N1419" s="184"/>
      <c r="O1419" s="183"/>
      <c r="P1419" s="11"/>
    </row>
    <row r="1420" spans="1:82" ht="15" hidden="1" customHeight="1" x14ac:dyDescent="0.2">
      <c r="A1420" s="184"/>
      <c r="B1420" s="184"/>
      <c r="C1420" s="188"/>
      <c r="D1420" s="185"/>
      <c r="E1420" s="189" t="str">
        <f>IFERROR(VLOOKUP($D1420,'2. Provider Details'!$A:$H,2,FALSE),"Select Supplier")</f>
        <v>Select Supplier</v>
      </c>
      <c r="F1420" s="190" t="str">
        <f>IFERROR(VLOOKUP($D1420,'2. Provider Details'!$A:$H,6,FALSE),"Select Supplier")</f>
        <v>Select Supplier</v>
      </c>
      <c r="G1420" s="183"/>
      <c r="H1420" s="183"/>
      <c r="I1420" s="183"/>
      <c r="J1420" s="190" t="str">
        <f>IFERROR(VLOOKUP($D1420,'2. Provider Details'!$A:$H,7,FALSE),"Select Supplier")</f>
        <v>Select Supplier</v>
      </c>
      <c r="K1420" s="186"/>
      <c r="L1420" s="184"/>
      <c r="M1420" s="184"/>
      <c r="N1420" s="184"/>
      <c r="O1420" s="183"/>
      <c r="P1420" s="11"/>
    </row>
    <row r="1421" spans="1:82" ht="15" hidden="1" customHeight="1" x14ac:dyDescent="0.2">
      <c r="A1421" s="194"/>
      <c r="B1421" s="194"/>
      <c r="C1421" s="232"/>
      <c r="D1421" s="195"/>
      <c r="E1421" s="209" t="str">
        <f>IFERROR(VLOOKUP($D1421,'2. Provider Details'!$A:$H,2,FALSE),"Select Supplier")</f>
        <v>Select Supplier</v>
      </c>
      <c r="F1421" s="181" t="str">
        <f>IFERROR(VLOOKUP($D1421,'2. Provider Details'!$A:$H,6,FALSE),"Select Supplier")</f>
        <v>Select Supplier</v>
      </c>
      <c r="G1421" s="193"/>
      <c r="H1421" s="193"/>
      <c r="I1421" s="193"/>
      <c r="J1421" s="181" t="str">
        <f>IFERROR(VLOOKUP($D1421,'2. Provider Details'!$A:$H,7,FALSE),"Select Supplier")</f>
        <v>Select Supplier</v>
      </c>
      <c r="K1421" s="196"/>
      <c r="L1421" s="194"/>
      <c r="M1421" s="194"/>
      <c r="N1421" s="194"/>
      <c r="O1421" s="108"/>
      <c r="P1421" s="11"/>
    </row>
    <row r="1422" spans="1:82" s="245" customFormat="1" ht="45" x14ac:dyDescent="0.2">
      <c r="A1422" s="251">
        <v>45205</v>
      </c>
      <c r="B1422" s="251">
        <v>45210</v>
      </c>
      <c r="C1422" s="252">
        <v>3300</v>
      </c>
      <c r="D1422" s="253" t="s">
        <v>212</v>
      </c>
      <c r="E1422" s="254" t="str">
        <f>IFERROR(VLOOKUP($D1422,'2. Provider Details'!$A:$H,2,FALSE),"Select Supplier")</f>
        <v>Carlton House
19 West Street
Epsom
KT18 7RG</v>
      </c>
      <c r="F1422" s="255">
        <f>IFERROR(VLOOKUP($D1422,'2. Provider Details'!$A:$H,6,FALSE),"Select Supplier")</f>
        <v>0</v>
      </c>
      <c r="G1422" s="256" t="s">
        <v>5</v>
      </c>
      <c r="H1422" s="256"/>
      <c r="I1422" s="256"/>
      <c r="J1422" s="255" t="str">
        <f>IFERROR(VLOOKUP($D1422,'2. Provider Details'!$A:$H,7,FALSE),"Select Supplier")</f>
        <v>Yes</v>
      </c>
      <c r="K1422" s="257">
        <v>1</v>
      </c>
      <c r="L1422" s="251">
        <v>45210</v>
      </c>
      <c r="M1422" s="251">
        <v>45208</v>
      </c>
      <c r="N1422" s="251">
        <v>45282</v>
      </c>
      <c r="O1422" s="256" t="s">
        <v>12</v>
      </c>
      <c r="P1422" s="205"/>
      <c r="Q1422" s="205"/>
      <c r="R1422" s="205"/>
      <c r="S1422" s="205"/>
      <c r="T1422" s="205"/>
      <c r="U1422" s="205"/>
      <c r="V1422" s="205"/>
      <c r="W1422" s="205"/>
      <c r="X1422" s="205"/>
      <c r="Y1422" s="205"/>
      <c r="Z1422" s="205"/>
      <c r="AA1422" s="205"/>
      <c r="AB1422" s="205"/>
      <c r="AC1422" s="205"/>
      <c r="AD1422" s="205"/>
      <c r="AE1422" s="205"/>
      <c r="AF1422" s="205"/>
      <c r="AG1422" s="205"/>
      <c r="AH1422" s="205"/>
      <c r="AI1422" s="205"/>
      <c r="AJ1422" s="205"/>
      <c r="AK1422" s="205"/>
      <c r="AL1422" s="205"/>
      <c r="AM1422" s="205"/>
      <c r="AN1422" s="205"/>
      <c r="AO1422" s="205"/>
      <c r="AP1422" s="205"/>
      <c r="AQ1422" s="205"/>
      <c r="AR1422" s="205"/>
      <c r="AS1422" s="205"/>
      <c r="AT1422" s="205"/>
      <c r="AU1422" s="205"/>
      <c r="AV1422" s="205"/>
      <c r="AW1422" s="205"/>
      <c r="AX1422" s="205"/>
      <c r="AY1422" s="205"/>
      <c r="AZ1422" s="205"/>
      <c r="BA1422" s="205"/>
      <c r="BB1422" s="205"/>
      <c r="BC1422" s="205"/>
      <c r="BD1422" s="205"/>
      <c r="BE1422" s="205"/>
      <c r="BF1422" s="205"/>
      <c r="BG1422" s="205"/>
      <c r="BH1422" s="205"/>
      <c r="BI1422" s="205"/>
      <c r="BJ1422" s="205"/>
      <c r="BK1422" s="205"/>
      <c r="BL1422" s="205"/>
      <c r="BM1422" s="205"/>
      <c r="BN1422" s="205"/>
      <c r="BO1422" s="205"/>
      <c r="BP1422" s="205"/>
      <c r="BQ1422" s="205"/>
      <c r="BR1422" s="205"/>
      <c r="BS1422" s="205"/>
      <c r="BT1422" s="205"/>
      <c r="BU1422" s="205"/>
      <c r="BV1422" s="205"/>
      <c r="BW1422" s="205"/>
      <c r="BX1422" s="205"/>
      <c r="BY1422" s="205"/>
      <c r="BZ1422" s="205"/>
      <c r="CA1422" s="205"/>
      <c r="CB1422" s="205"/>
      <c r="CC1422" s="205"/>
      <c r="CD1422" s="205"/>
    </row>
    <row r="1423" spans="1:82" ht="60" hidden="1" customHeight="1" x14ac:dyDescent="0.2">
      <c r="A1423" s="87">
        <v>45272</v>
      </c>
      <c r="B1423" s="87">
        <v>45272</v>
      </c>
      <c r="C1423" s="167">
        <v>3520</v>
      </c>
      <c r="D1423" s="85" t="s">
        <v>212</v>
      </c>
      <c r="E1423" s="28" t="str">
        <f>IFERROR(VLOOKUP($D1423,'2. Provider Details'!$A:$H,2,FALSE),"Select Supplier")</f>
        <v>Carlton House
19 West Street
Epsom
KT18 7RG</v>
      </c>
      <c r="F1423" s="31">
        <f>IFERROR(VLOOKUP($D1423,'2. Provider Details'!$A:$H,6,FALSE),"Select Supplier")</f>
        <v>0</v>
      </c>
      <c r="G1423" s="86" t="s">
        <v>5</v>
      </c>
      <c r="H1423" s="86"/>
      <c r="I1423" s="86"/>
      <c r="J1423" s="31" t="str">
        <f>IFERROR(VLOOKUP($D1423,'2. Provider Details'!$A:$H,7,FALSE),"Select Supplier")</f>
        <v>Yes</v>
      </c>
      <c r="K1423" s="89">
        <v>1</v>
      </c>
      <c r="L1423" s="87">
        <v>45272</v>
      </c>
      <c r="M1423" s="87">
        <v>45274</v>
      </c>
      <c r="N1423" s="87">
        <v>45331</v>
      </c>
      <c r="O1423" s="108"/>
      <c r="P1423" s="11"/>
    </row>
    <row r="1424" spans="1:82" ht="15" hidden="1" customHeight="1" x14ac:dyDescent="0.2">
      <c r="A1424" s="171"/>
      <c r="B1424" s="171"/>
      <c r="C1424" s="175"/>
      <c r="D1424" s="172"/>
      <c r="E1424" s="176" t="str">
        <f>IFERROR(VLOOKUP($D1424,'2. Provider Details'!$A:$H,2,FALSE),"Select Supplier")</f>
        <v>Select Supplier</v>
      </c>
      <c r="F1424" s="177" t="str">
        <f>IFERROR(VLOOKUP($D1424,'2. Provider Details'!$A:$H,6,FALSE),"Select Supplier")</f>
        <v>Select Supplier</v>
      </c>
      <c r="G1424" s="170"/>
      <c r="H1424" s="170"/>
      <c r="I1424" s="170"/>
      <c r="J1424" s="177" t="str">
        <f>IFERROR(VLOOKUP($D1424,'2. Provider Details'!$A:$H,7,FALSE),"Select Supplier")</f>
        <v>Select Supplier</v>
      </c>
      <c r="K1424" s="173"/>
      <c r="L1424" s="171"/>
      <c r="M1424" s="171"/>
      <c r="N1424" s="171"/>
      <c r="O1424" s="170"/>
      <c r="P1424" s="11"/>
    </row>
    <row r="1425" spans="1:82" ht="15" hidden="1" customHeight="1" x14ac:dyDescent="0.2">
      <c r="A1425" s="194"/>
      <c r="B1425" s="194"/>
      <c r="C1425" s="232"/>
      <c r="D1425" s="195"/>
      <c r="E1425" s="209" t="str">
        <f>IFERROR(VLOOKUP($D1425,'2. Provider Details'!$A:$H,2,FALSE),"Select Supplier")</f>
        <v>Select Supplier</v>
      </c>
      <c r="F1425" s="181" t="str">
        <f>IFERROR(VLOOKUP($D1425,'2. Provider Details'!$A:$H,6,FALSE),"Select Supplier")</f>
        <v>Select Supplier</v>
      </c>
      <c r="G1425" s="193"/>
      <c r="H1425" s="193"/>
      <c r="I1425" s="193"/>
      <c r="J1425" s="181" t="str">
        <f>IFERROR(VLOOKUP($D1425,'2. Provider Details'!$A:$H,7,FALSE),"Select Supplier")</f>
        <v>Select Supplier</v>
      </c>
      <c r="K1425" s="196"/>
      <c r="L1425" s="194"/>
      <c r="M1425" s="194"/>
      <c r="N1425" s="194"/>
      <c r="O1425" s="108"/>
      <c r="P1425" s="11"/>
    </row>
    <row r="1426" spans="1:82" ht="15" hidden="1" customHeight="1" x14ac:dyDescent="0.2">
      <c r="A1426" s="171"/>
      <c r="B1426" s="171"/>
      <c r="C1426" s="175"/>
      <c r="D1426" s="172"/>
      <c r="E1426" s="176" t="str">
        <f>IFERROR(VLOOKUP($D1426,'2. Provider Details'!$A:$H,2,FALSE),"Select Supplier")</f>
        <v>Select Supplier</v>
      </c>
      <c r="F1426" s="177" t="str">
        <f>IFERROR(VLOOKUP($D1426,'2. Provider Details'!$A:$H,6,FALSE),"Select Supplier")</f>
        <v>Select Supplier</v>
      </c>
      <c r="G1426" s="170"/>
      <c r="H1426" s="170"/>
      <c r="I1426" s="170"/>
      <c r="J1426" s="177" t="str">
        <f>IFERROR(VLOOKUP($D1426,'2. Provider Details'!$A:$H,7,FALSE),"Select Supplier")</f>
        <v>Select Supplier</v>
      </c>
      <c r="K1426" s="173"/>
      <c r="L1426" s="171"/>
      <c r="M1426" s="171"/>
      <c r="N1426" s="171"/>
      <c r="O1426" s="170"/>
      <c r="P1426" s="11"/>
    </row>
    <row r="1427" spans="1:82" ht="15" hidden="1" customHeight="1" x14ac:dyDescent="0.2">
      <c r="A1427" s="171"/>
      <c r="B1427" s="171"/>
      <c r="C1427" s="175"/>
      <c r="D1427" s="172"/>
      <c r="E1427" s="176" t="str">
        <f>IFERROR(VLOOKUP($D1427,'2. Provider Details'!$A:$H,2,FALSE),"Select Supplier")</f>
        <v>Select Supplier</v>
      </c>
      <c r="F1427" s="177" t="str">
        <f>IFERROR(VLOOKUP($D1427,'2. Provider Details'!$A:$H,6,FALSE),"Select Supplier")</f>
        <v>Select Supplier</v>
      </c>
      <c r="G1427" s="170"/>
      <c r="H1427" s="170"/>
      <c r="I1427" s="170"/>
      <c r="J1427" s="177" t="str">
        <f>IFERROR(VLOOKUP($D1427,'2. Provider Details'!$A:$H,7,FALSE),"Select Supplier")</f>
        <v>Select Supplier</v>
      </c>
      <c r="K1427" s="173"/>
      <c r="L1427" s="171"/>
      <c r="M1427" s="171"/>
      <c r="N1427" s="171"/>
      <c r="O1427" s="170"/>
      <c r="P1427" s="11"/>
    </row>
    <row r="1428" spans="1:82" ht="15" hidden="1" customHeight="1" x14ac:dyDescent="0.2">
      <c r="A1428" s="171"/>
      <c r="B1428" s="171"/>
      <c r="C1428" s="175"/>
      <c r="D1428" s="172"/>
      <c r="E1428" s="176" t="str">
        <f>IFERROR(VLOOKUP($D1428,'2. Provider Details'!$A:$H,2,FALSE),"Select Supplier")</f>
        <v>Select Supplier</v>
      </c>
      <c r="F1428" s="177" t="str">
        <f>IFERROR(VLOOKUP($D1428,'2. Provider Details'!$A:$H,6,FALSE),"Select Supplier")</f>
        <v>Select Supplier</v>
      </c>
      <c r="G1428" s="170"/>
      <c r="H1428" s="170"/>
      <c r="I1428" s="170"/>
      <c r="J1428" s="177" t="str">
        <f>IFERROR(VLOOKUP($D1428,'2. Provider Details'!$A:$H,7,FALSE),"Select Supplier")</f>
        <v>Select Supplier</v>
      </c>
      <c r="K1428" s="173"/>
      <c r="L1428" s="171"/>
      <c r="M1428" s="171"/>
      <c r="N1428" s="171"/>
      <c r="O1428" s="170"/>
      <c r="P1428" s="11"/>
    </row>
    <row r="1429" spans="1:82" ht="15" hidden="1" customHeight="1" x14ac:dyDescent="0.2">
      <c r="A1429" s="171"/>
      <c r="B1429" s="171"/>
      <c r="C1429" s="175"/>
      <c r="D1429" s="172"/>
      <c r="E1429" s="176" t="str">
        <f>IFERROR(VLOOKUP($D1429,'2. Provider Details'!$A:$H,2,FALSE),"Select Supplier")</f>
        <v>Select Supplier</v>
      </c>
      <c r="F1429" s="177" t="str">
        <f>IFERROR(VLOOKUP($D1429,'2. Provider Details'!$A:$H,6,FALSE),"Select Supplier")</f>
        <v>Select Supplier</v>
      </c>
      <c r="G1429" s="170"/>
      <c r="H1429" s="170"/>
      <c r="I1429" s="170"/>
      <c r="J1429" s="177" t="str">
        <f>IFERROR(VLOOKUP($D1429,'2. Provider Details'!$A:$H,7,FALSE),"Select Supplier")</f>
        <v>Select Supplier</v>
      </c>
      <c r="K1429" s="173"/>
      <c r="L1429" s="171"/>
      <c r="M1429" s="171"/>
      <c r="N1429" s="171"/>
      <c r="O1429" s="170"/>
      <c r="P1429" s="11"/>
    </row>
    <row r="1430" spans="1:82" ht="15" hidden="1" customHeight="1" x14ac:dyDescent="0.2">
      <c r="A1430" s="184"/>
      <c r="B1430" s="184"/>
      <c r="C1430" s="188"/>
      <c r="D1430" s="185"/>
      <c r="E1430" s="189" t="str">
        <f>IFERROR(VLOOKUP($D1430,'2. Provider Details'!$A:$H,2,FALSE),"Select Supplier")</f>
        <v>Select Supplier</v>
      </c>
      <c r="F1430" s="190" t="str">
        <f>IFERROR(VLOOKUP($D1430,'2. Provider Details'!$A:$H,6,FALSE),"Select Supplier")</f>
        <v>Select Supplier</v>
      </c>
      <c r="G1430" s="183"/>
      <c r="H1430" s="183"/>
      <c r="I1430" s="183"/>
      <c r="J1430" s="190" t="str">
        <f>IFERROR(VLOOKUP($D1430,'2. Provider Details'!$A:$H,7,FALSE),"Select Supplier")</f>
        <v>Select Supplier</v>
      </c>
      <c r="K1430" s="186"/>
      <c r="L1430" s="184"/>
      <c r="M1430" s="184"/>
      <c r="N1430" s="184"/>
      <c r="O1430" s="183"/>
      <c r="P1430" s="11"/>
    </row>
    <row r="1431" spans="1:82" ht="60" hidden="1" customHeight="1" x14ac:dyDescent="0.2">
      <c r="A1431" s="87">
        <v>45272</v>
      </c>
      <c r="B1431" s="87">
        <v>45272</v>
      </c>
      <c r="C1431" s="167">
        <v>7316</v>
      </c>
      <c r="D1431" s="85" t="s">
        <v>80</v>
      </c>
      <c r="E1431" s="28" t="str">
        <f>IFERROR(VLOOKUP($D1431,'2. Provider Details'!$A:$H,2,FALSE),"Select Supplier")</f>
        <v>11 Ferndell Close 
Cannock 
Staffs 
WS11 1HR</v>
      </c>
      <c r="F1431" s="31" t="str">
        <f>IFERROR(VLOOKUP($D1431,'2. Provider Details'!$A:$H,6,FALSE),"Select Supplier")</f>
        <v>N/A</v>
      </c>
      <c r="G1431" s="86" t="s">
        <v>5</v>
      </c>
      <c r="H1431" s="86"/>
      <c r="I1431" s="86"/>
      <c r="J1431" s="31" t="str">
        <f>IFERROR(VLOOKUP($D1431,'2. Provider Details'!$A:$H,7,FALSE),"Select Supplier")</f>
        <v>Yes</v>
      </c>
      <c r="K1431" s="89">
        <v>1</v>
      </c>
      <c r="L1431" s="87">
        <v>45273</v>
      </c>
      <c r="M1431" s="87">
        <v>45267</v>
      </c>
      <c r="N1431" s="87">
        <v>45373</v>
      </c>
      <c r="O1431" s="108"/>
      <c r="P1431" s="11"/>
    </row>
    <row r="1432" spans="1:82" ht="15" hidden="1" customHeight="1" x14ac:dyDescent="0.2">
      <c r="A1432" s="184"/>
      <c r="B1432" s="184"/>
      <c r="C1432" s="188"/>
      <c r="D1432" s="185"/>
      <c r="E1432" s="189" t="str">
        <f>IFERROR(VLOOKUP($D1432,'2. Provider Details'!$A:$H,2,FALSE),"Select Supplier")</f>
        <v>Select Supplier</v>
      </c>
      <c r="F1432" s="190" t="str">
        <f>IFERROR(VLOOKUP($D1432,'2. Provider Details'!$A:$H,6,FALSE),"Select Supplier")</f>
        <v>Select Supplier</v>
      </c>
      <c r="G1432" s="183"/>
      <c r="H1432" s="183"/>
      <c r="I1432" s="183"/>
      <c r="J1432" s="190" t="str">
        <f>IFERROR(VLOOKUP($D1432,'2. Provider Details'!$A:$H,7,FALSE),"Select Supplier")</f>
        <v>Select Supplier</v>
      </c>
      <c r="K1432" s="186"/>
      <c r="L1432" s="184"/>
      <c r="M1432" s="184"/>
      <c r="N1432" s="184"/>
      <c r="O1432" s="183"/>
      <c r="P1432" s="11"/>
    </row>
    <row r="1433" spans="1:82" ht="60" hidden="1" customHeight="1" x14ac:dyDescent="0.2">
      <c r="A1433" s="87">
        <v>45265</v>
      </c>
      <c r="B1433" s="87"/>
      <c r="C1433" s="167">
        <v>4248</v>
      </c>
      <c r="D1433" s="85" t="s">
        <v>80</v>
      </c>
      <c r="E1433" s="28" t="str">
        <f>IFERROR(VLOOKUP($D1433,'2. Provider Details'!$A:$H,2,FALSE),"Select Supplier")</f>
        <v>11 Ferndell Close 
Cannock 
Staffs 
WS11 1HR</v>
      </c>
      <c r="F1433" s="31" t="str">
        <f>IFERROR(VLOOKUP($D1433,'2. Provider Details'!$A:$H,6,FALSE),"Select Supplier")</f>
        <v>N/A</v>
      </c>
      <c r="G1433" s="86" t="s">
        <v>5</v>
      </c>
      <c r="H1433" s="86"/>
      <c r="I1433" s="86"/>
      <c r="J1433" s="31" t="str">
        <f>IFERROR(VLOOKUP($D1433,'2. Provider Details'!$A:$H,7,FALSE),"Select Supplier")</f>
        <v>Yes</v>
      </c>
      <c r="K1433" s="89">
        <v>1</v>
      </c>
      <c r="L1433" s="87">
        <v>45265</v>
      </c>
      <c r="M1433" s="87">
        <v>45271</v>
      </c>
      <c r="N1433" s="87">
        <v>45373</v>
      </c>
      <c r="O1433" s="108" t="s">
        <v>184</v>
      </c>
      <c r="P1433" s="11"/>
    </row>
    <row r="1434" spans="1:82" ht="60" hidden="1" customHeight="1" x14ac:dyDescent="0.2">
      <c r="A1434" s="87">
        <v>45265</v>
      </c>
      <c r="B1434" s="87">
        <v>45266</v>
      </c>
      <c r="C1434" s="110">
        <v>3960</v>
      </c>
      <c r="D1434" s="85" t="s">
        <v>80</v>
      </c>
      <c r="E1434" s="28" t="str">
        <f>IFERROR(VLOOKUP($D1434,'2. Provider Details'!$A:$H,2,FALSE),"Select Supplier")</f>
        <v>11 Ferndell Close 
Cannock 
Staffs 
WS11 1HR</v>
      </c>
      <c r="F1434" s="31" t="str">
        <f>IFERROR(VLOOKUP($D1434,'2. Provider Details'!$A:$H,6,FALSE),"Select Supplier")</f>
        <v>N/A</v>
      </c>
      <c r="G1434" s="86" t="s">
        <v>5</v>
      </c>
      <c r="H1434" s="86"/>
      <c r="I1434" s="86"/>
      <c r="J1434" s="31" t="str">
        <f>IFERROR(VLOOKUP($D1434,'2. Provider Details'!$A:$H,7,FALSE),"Select Supplier")</f>
        <v>Yes</v>
      </c>
      <c r="K1434" s="89">
        <v>4</v>
      </c>
      <c r="L1434" s="87">
        <v>45265</v>
      </c>
      <c r="M1434" s="87">
        <v>45268</v>
      </c>
      <c r="N1434" s="87">
        <v>45373</v>
      </c>
      <c r="O1434" s="108" t="s">
        <v>184</v>
      </c>
      <c r="P1434" s="11"/>
    </row>
    <row r="1435" spans="1:82" ht="60" hidden="1" customHeight="1" x14ac:dyDescent="0.2">
      <c r="A1435" s="87">
        <v>45272</v>
      </c>
      <c r="B1435" s="87">
        <v>45272</v>
      </c>
      <c r="C1435" s="167">
        <v>2640</v>
      </c>
      <c r="D1435" s="85" t="s">
        <v>80</v>
      </c>
      <c r="E1435" s="28" t="str">
        <f>IFERROR(VLOOKUP($D1435,'2. Provider Details'!$A:$H,2,FALSE),"Select Supplier")</f>
        <v>11 Ferndell Close 
Cannock 
Staffs 
WS11 1HR</v>
      </c>
      <c r="F1435" s="31" t="str">
        <f>IFERROR(VLOOKUP($D1435,'2. Provider Details'!$A:$H,6,FALSE),"Select Supplier")</f>
        <v>N/A</v>
      </c>
      <c r="G1435" s="86" t="s">
        <v>5</v>
      </c>
      <c r="H1435" s="86"/>
      <c r="I1435" s="86"/>
      <c r="J1435" s="31" t="str">
        <f>IFERROR(VLOOKUP($D1435,'2. Provider Details'!$A:$H,7,FALSE),"Select Supplier")</f>
        <v>Yes</v>
      </c>
      <c r="K1435" s="89">
        <v>1</v>
      </c>
      <c r="L1435" s="87">
        <v>45273</v>
      </c>
      <c r="M1435" s="87">
        <v>45273</v>
      </c>
      <c r="N1435" s="87">
        <v>45373</v>
      </c>
      <c r="O1435" s="108"/>
      <c r="P1435" s="11"/>
    </row>
    <row r="1436" spans="1:82" ht="15" hidden="1" customHeight="1" x14ac:dyDescent="0.2">
      <c r="A1436" s="184"/>
      <c r="B1436" s="184"/>
      <c r="C1436" s="188"/>
      <c r="D1436" s="185"/>
      <c r="E1436" s="189" t="str">
        <f>IFERROR(VLOOKUP($D1436,'2. Provider Details'!$A:$H,2,FALSE),"Select Supplier")</f>
        <v>Select Supplier</v>
      </c>
      <c r="F1436" s="190" t="str">
        <f>IFERROR(VLOOKUP($D1436,'2. Provider Details'!$A:$H,6,FALSE),"Select Supplier")</f>
        <v>Select Supplier</v>
      </c>
      <c r="G1436" s="183"/>
      <c r="H1436" s="183"/>
      <c r="I1436" s="183"/>
      <c r="J1436" s="190" t="str">
        <f>IFERROR(VLOOKUP($D1436,'2. Provider Details'!$A:$H,7,FALSE),"Select Supplier")</f>
        <v>Select Supplier</v>
      </c>
      <c r="K1436" s="186"/>
      <c r="L1436" s="184"/>
      <c r="M1436" s="184"/>
      <c r="N1436" s="184"/>
      <c r="O1436" s="183"/>
      <c r="P1436" s="11"/>
    </row>
    <row r="1437" spans="1:82" ht="60" x14ac:dyDescent="0.2">
      <c r="A1437" s="251">
        <v>45209</v>
      </c>
      <c r="B1437" s="251">
        <v>45210</v>
      </c>
      <c r="C1437" s="252">
        <v>990</v>
      </c>
      <c r="D1437" s="253" t="s">
        <v>212</v>
      </c>
      <c r="E1437" s="254" t="str">
        <f>IFERROR(VLOOKUP($D1437,'2. Provider Details'!$A:$H,2,FALSE),"Select Supplier")</f>
        <v>Carlton House
19 West Street
Epsom
KT18 7RG</v>
      </c>
      <c r="F1437" s="255">
        <f>IFERROR(VLOOKUP($D1437,'2. Provider Details'!$A:$H,6,FALSE),"Select Supplier")</f>
        <v>0</v>
      </c>
      <c r="G1437" s="256" t="s">
        <v>5</v>
      </c>
      <c r="H1437" s="256"/>
      <c r="I1437" s="256"/>
      <c r="J1437" s="255" t="str">
        <f>IFERROR(VLOOKUP($D1437,'2. Provider Details'!$A:$H,7,FALSE),"Select Supplier")</f>
        <v>Yes</v>
      </c>
      <c r="K1437" s="257">
        <v>1</v>
      </c>
      <c r="L1437" s="251">
        <v>45210</v>
      </c>
      <c r="M1437" s="251">
        <v>45215</v>
      </c>
      <c r="N1437" s="251">
        <v>45282</v>
      </c>
      <c r="O1437" s="256" t="s">
        <v>12</v>
      </c>
      <c r="Q1437" s="205"/>
      <c r="R1437" s="205"/>
      <c r="S1437" s="205"/>
      <c r="T1437" s="205"/>
      <c r="U1437" s="205"/>
      <c r="V1437" s="205"/>
      <c r="W1437" s="205"/>
      <c r="X1437" s="205"/>
      <c r="Y1437" s="205"/>
      <c r="Z1437" s="205"/>
      <c r="AA1437" s="205"/>
      <c r="AB1437" s="205"/>
      <c r="AC1437" s="205"/>
      <c r="AD1437" s="205"/>
      <c r="AE1437" s="205"/>
      <c r="AF1437" s="205"/>
      <c r="AG1437" s="205"/>
      <c r="AH1437" s="205"/>
      <c r="AI1437" s="205"/>
      <c r="AJ1437" s="205"/>
      <c r="AK1437" s="205"/>
      <c r="AL1437" s="205"/>
      <c r="AM1437" s="205"/>
      <c r="AN1437" s="205"/>
      <c r="AO1437" s="205"/>
      <c r="AP1437" s="205"/>
      <c r="AQ1437" s="205"/>
      <c r="AR1437" s="205"/>
      <c r="AS1437" s="205"/>
      <c r="AT1437" s="205"/>
      <c r="AU1437" s="205"/>
      <c r="AV1437" s="205"/>
      <c r="AW1437" s="205"/>
      <c r="AX1437" s="205"/>
      <c r="AY1437" s="205"/>
      <c r="AZ1437" s="205"/>
      <c r="BA1437" s="205"/>
      <c r="BB1437" s="205"/>
      <c r="BC1437" s="205"/>
      <c r="BD1437" s="205"/>
      <c r="BE1437" s="205"/>
      <c r="BF1437" s="205"/>
      <c r="BG1437" s="205"/>
      <c r="BH1437" s="205"/>
      <c r="BI1437" s="205"/>
      <c r="BJ1437" s="205"/>
      <c r="BK1437" s="205"/>
      <c r="BL1437" s="205"/>
      <c r="BM1437" s="205"/>
      <c r="BN1437" s="205"/>
      <c r="BO1437" s="205"/>
      <c r="BP1437" s="205"/>
      <c r="BQ1437" s="205"/>
      <c r="BR1437" s="205"/>
      <c r="BS1437" s="205"/>
      <c r="BT1437" s="205"/>
      <c r="BU1437" s="205"/>
      <c r="BV1437" s="205"/>
      <c r="BW1437" s="205"/>
      <c r="BX1437" s="205"/>
      <c r="BY1437" s="205"/>
      <c r="BZ1437" s="205"/>
      <c r="CA1437" s="205"/>
      <c r="CB1437" s="205"/>
      <c r="CC1437" s="205"/>
      <c r="CD1437" s="205"/>
    </row>
    <row r="1438" spans="1:82" ht="15" hidden="1" customHeight="1" x14ac:dyDescent="0.2">
      <c r="A1438" s="184"/>
      <c r="B1438" s="184"/>
      <c r="C1438" s="188"/>
      <c r="D1438" s="185"/>
      <c r="E1438" s="189" t="str">
        <f>IFERROR(VLOOKUP($D1438,'2. Provider Details'!$A:$H,2,FALSE),"Select Supplier")</f>
        <v>Select Supplier</v>
      </c>
      <c r="F1438" s="190" t="str">
        <f>IFERROR(VLOOKUP($D1438,'2. Provider Details'!$A:$H,6,FALSE),"Select Supplier")</f>
        <v>Select Supplier</v>
      </c>
      <c r="G1438" s="183"/>
      <c r="H1438" s="183"/>
      <c r="I1438" s="183"/>
      <c r="J1438" s="190" t="str">
        <f>IFERROR(VLOOKUP($D1438,'2. Provider Details'!$A:$H,7,FALSE),"Select Supplier")</f>
        <v>Select Supplier</v>
      </c>
      <c r="K1438" s="186"/>
      <c r="L1438" s="184"/>
      <c r="M1438" s="184"/>
      <c r="N1438" s="184"/>
      <c r="O1438" s="183"/>
      <c r="P1438" s="11"/>
    </row>
    <row r="1439" spans="1:82" ht="60" x14ac:dyDescent="0.2">
      <c r="A1439" s="251">
        <v>45215</v>
      </c>
      <c r="B1439" s="251">
        <v>45217</v>
      </c>
      <c r="C1439" s="252">
        <v>7700</v>
      </c>
      <c r="D1439" s="253" t="s">
        <v>212</v>
      </c>
      <c r="E1439" s="254" t="str">
        <f>IFERROR(VLOOKUP($D1439,'2. Provider Details'!$A:$H,2,FALSE),"Select Supplier")</f>
        <v>Carlton House
19 West Street
Epsom
KT18 7RG</v>
      </c>
      <c r="F1439" s="255">
        <f>IFERROR(VLOOKUP($D1439,'2. Provider Details'!$A:$H,6,FALSE),"Select Supplier")</f>
        <v>0</v>
      </c>
      <c r="G1439" s="256" t="s">
        <v>5</v>
      </c>
      <c r="H1439" s="256"/>
      <c r="I1439" s="256"/>
      <c r="J1439" s="255" t="str">
        <f>IFERROR(VLOOKUP($D1439,'2. Provider Details'!$A:$H,7,FALSE),"Select Supplier")</f>
        <v>Yes</v>
      </c>
      <c r="K1439" s="257">
        <v>1</v>
      </c>
      <c r="L1439" s="251">
        <v>45215</v>
      </c>
      <c r="M1439" s="251">
        <v>45215</v>
      </c>
      <c r="N1439" s="251">
        <v>45331</v>
      </c>
      <c r="O1439" s="256" t="s">
        <v>162</v>
      </c>
      <c r="Q1439" s="205"/>
      <c r="R1439" s="205"/>
      <c r="S1439" s="205"/>
      <c r="T1439" s="205"/>
      <c r="U1439" s="205"/>
      <c r="V1439" s="205"/>
      <c r="W1439" s="205"/>
      <c r="X1439" s="205"/>
      <c r="Y1439" s="205"/>
      <c r="Z1439" s="205"/>
      <c r="AA1439" s="205"/>
      <c r="AB1439" s="205"/>
      <c r="AC1439" s="205"/>
      <c r="AD1439" s="205"/>
      <c r="AE1439" s="205"/>
      <c r="AF1439" s="205"/>
      <c r="AG1439" s="205"/>
      <c r="AH1439" s="205"/>
      <c r="AI1439" s="205"/>
      <c r="AJ1439" s="205"/>
      <c r="AK1439" s="205"/>
      <c r="AL1439" s="205"/>
      <c r="AM1439" s="205"/>
      <c r="AN1439" s="205"/>
      <c r="AO1439" s="205"/>
      <c r="AP1439" s="205"/>
      <c r="AQ1439" s="205"/>
      <c r="AR1439" s="205"/>
      <c r="AS1439" s="205"/>
      <c r="AT1439" s="205"/>
      <c r="AU1439" s="205"/>
      <c r="AV1439" s="205"/>
      <c r="AW1439" s="205"/>
      <c r="AX1439" s="205"/>
      <c r="AY1439" s="205"/>
      <c r="AZ1439" s="205"/>
      <c r="BA1439" s="205"/>
      <c r="BB1439" s="205"/>
      <c r="BC1439" s="205"/>
      <c r="BD1439" s="205"/>
      <c r="BE1439" s="205"/>
      <c r="BF1439" s="205"/>
      <c r="BG1439" s="205"/>
      <c r="BH1439" s="205"/>
      <c r="BI1439" s="205"/>
      <c r="BJ1439" s="205"/>
      <c r="BK1439" s="205"/>
      <c r="BL1439" s="205"/>
      <c r="BM1439" s="205"/>
      <c r="BN1439" s="205"/>
      <c r="BO1439" s="205"/>
      <c r="BP1439" s="205"/>
      <c r="BQ1439" s="205"/>
      <c r="BR1439" s="205"/>
      <c r="BS1439" s="205"/>
      <c r="BT1439" s="205"/>
      <c r="BU1439" s="205"/>
      <c r="BV1439" s="205"/>
      <c r="BW1439" s="205"/>
      <c r="BX1439" s="205"/>
      <c r="BY1439" s="205"/>
      <c r="BZ1439" s="205"/>
      <c r="CA1439" s="205"/>
      <c r="CB1439" s="205"/>
      <c r="CC1439" s="205"/>
      <c r="CD1439" s="205"/>
    </row>
    <row r="1440" spans="1:82" ht="15" hidden="1" customHeight="1" x14ac:dyDescent="0.2">
      <c r="A1440" s="184"/>
      <c r="B1440" s="184"/>
      <c r="C1440" s="188"/>
      <c r="D1440" s="185"/>
      <c r="E1440" s="189" t="str">
        <f>IFERROR(VLOOKUP($D1440,'2. Provider Details'!$A:$H,2,FALSE),"Select Supplier")</f>
        <v>Select Supplier</v>
      </c>
      <c r="F1440" s="190" t="str">
        <f>IFERROR(VLOOKUP($D1440,'2. Provider Details'!$A:$H,6,FALSE),"Select Supplier")</f>
        <v>Select Supplier</v>
      </c>
      <c r="G1440" s="183"/>
      <c r="H1440" s="183"/>
      <c r="I1440" s="183"/>
      <c r="J1440" s="190" t="str">
        <f>IFERROR(VLOOKUP($D1440,'2. Provider Details'!$A:$H,7,FALSE),"Select Supplier")</f>
        <v>Select Supplier</v>
      </c>
      <c r="K1440" s="186"/>
      <c r="L1440" s="184"/>
      <c r="M1440" s="184"/>
      <c r="N1440" s="184"/>
      <c r="O1440" s="183"/>
      <c r="P1440" s="11"/>
    </row>
    <row r="1441" spans="1:82" ht="15" hidden="1" customHeight="1" x14ac:dyDescent="0.2">
      <c r="A1441" s="235"/>
      <c r="B1441" s="235"/>
      <c r="C1441" s="238"/>
      <c r="D1441" s="236"/>
      <c r="E1441" s="209" t="str">
        <f>IFERROR(VLOOKUP($D1441,'2. Provider Details'!$A:$H,2,FALSE),"Select Supplier")</f>
        <v>Select Supplier</v>
      </c>
      <c r="F1441" s="181" t="str">
        <f>IFERROR(VLOOKUP($D1441,'2. Provider Details'!$A:$H,6,FALSE),"Select Supplier")</f>
        <v>Select Supplier</v>
      </c>
      <c r="G1441" s="234"/>
      <c r="H1441" s="234"/>
      <c r="I1441" s="234"/>
      <c r="J1441" s="181" t="str">
        <f>IFERROR(VLOOKUP($D1441,'2. Provider Details'!$A:$H,7,FALSE),"Select Supplier")</f>
        <v>Select Supplier</v>
      </c>
      <c r="K1441" s="237"/>
      <c r="L1441" s="235"/>
      <c r="M1441" s="235"/>
      <c r="N1441" s="235"/>
      <c r="O1441" s="108"/>
      <c r="P1441" s="11"/>
    </row>
    <row r="1442" spans="1:82" ht="15" hidden="1" customHeight="1" x14ac:dyDescent="0.2">
      <c r="A1442" s="184"/>
      <c r="B1442" s="184"/>
      <c r="C1442" s="188"/>
      <c r="D1442" s="185"/>
      <c r="E1442" s="189" t="str">
        <f>IFERROR(VLOOKUP($D1442,'2. Provider Details'!$A:$H,2,FALSE),"Select Supplier")</f>
        <v>Select Supplier</v>
      </c>
      <c r="F1442" s="190" t="str">
        <f>IFERROR(VLOOKUP($D1442,'2. Provider Details'!$A:$H,6,FALSE),"Select Supplier")</f>
        <v>Select Supplier</v>
      </c>
      <c r="G1442" s="183"/>
      <c r="H1442" s="183"/>
      <c r="I1442" s="183"/>
      <c r="J1442" s="190" t="str">
        <f>IFERROR(VLOOKUP($D1442,'2. Provider Details'!$A:$H,7,FALSE),"Select Supplier")</f>
        <v>Select Supplier</v>
      </c>
      <c r="K1442" s="186"/>
      <c r="L1442" s="184"/>
      <c r="M1442" s="184"/>
      <c r="N1442" s="184"/>
      <c r="O1442" s="183"/>
      <c r="P1442" s="11"/>
    </row>
    <row r="1443" spans="1:82" ht="45" hidden="1" customHeight="1" x14ac:dyDescent="0.2">
      <c r="A1443" s="87">
        <v>45264</v>
      </c>
      <c r="B1443" s="87">
        <v>45264</v>
      </c>
      <c r="C1443" s="167">
        <v>3120</v>
      </c>
      <c r="D1443" s="85" t="s">
        <v>196</v>
      </c>
      <c r="E1443" s="28" t="str">
        <f>IFERROR(VLOOKUP($D1443,'2. Provider Details'!$A:$H,2,FALSE),"Select Supplier")</f>
        <v>4 Lonsdale Road
London 
NW6 6RD</v>
      </c>
      <c r="F1443" s="31">
        <f>IFERROR(VLOOKUP($D1443,'2. Provider Details'!$A:$H,6,FALSE),"Select Supplier")</f>
        <v>223617075</v>
      </c>
      <c r="G1443" s="86" t="s">
        <v>5</v>
      </c>
      <c r="H1443" s="86"/>
      <c r="I1443" s="86"/>
      <c r="J1443" s="31" t="str">
        <f>IFERROR(VLOOKUP($D1443,'2. Provider Details'!$A:$H,7,FALSE),"Select Supplier")</f>
        <v>Yes</v>
      </c>
      <c r="K1443" s="89">
        <v>1</v>
      </c>
      <c r="L1443" s="87">
        <v>45264</v>
      </c>
      <c r="M1443" s="87">
        <v>45264</v>
      </c>
      <c r="N1443" s="87">
        <v>45373</v>
      </c>
      <c r="O1443" s="108"/>
      <c r="P1443" s="11"/>
    </row>
    <row r="1444" spans="1:82" ht="15" hidden="1" customHeight="1" x14ac:dyDescent="0.2">
      <c r="A1444" s="184"/>
      <c r="B1444" s="184"/>
      <c r="C1444" s="188"/>
      <c r="D1444" s="185"/>
      <c r="E1444" s="189" t="str">
        <f>IFERROR(VLOOKUP($D1444,'2. Provider Details'!$A:$H,2,FALSE),"Select Supplier")</f>
        <v>Select Supplier</v>
      </c>
      <c r="F1444" s="190" t="str">
        <f>IFERROR(VLOOKUP($D1444,'2. Provider Details'!$A:$H,6,FALSE),"Select Supplier")</f>
        <v>Select Supplier</v>
      </c>
      <c r="G1444" s="183"/>
      <c r="H1444" s="183"/>
      <c r="I1444" s="183"/>
      <c r="J1444" s="190" t="str">
        <f>IFERROR(VLOOKUP($D1444,'2. Provider Details'!$A:$H,7,FALSE),"Select Supplier")</f>
        <v>Select Supplier</v>
      </c>
      <c r="K1444" s="186"/>
      <c r="L1444" s="184"/>
      <c r="M1444" s="184"/>
      <c r="N1444" s="184"/>
      <c r="O1444" s="183"/>
      <c r="P1444" s="11"/>
    </row>
    <row r="1445" spans="1:82" ht="15" hidden="1" customHeight="1" x14ac:dyDescent="0.2">
      <c r="A1445" s="184"/>
      <c r="B1445" s="184"/>
      <c r="C1445" s="188"/>
      <c r="D1445" s="185"/>
      <c r="E1445" s="189" t="str">
        <f>IFERROR(VLOOKUP($D1445,'2. Provider Details'!$A:$H,2,FALSE),"Select Supplier")</f>
        <v>Select Supplier</v>
      </c>
      <c r="F1445" s="190" t="str">
        <f>IFERROR(VLOOKUP($D1445,'2. Provider Details'!$A:$H,6,FALSE),"Select Supplier")</f>
        <v>Select Supplier</v>
      </c>
      <c r="G1445" s="183"/>
      <c r="H1445" s="183"/>
      <c r="I1445" s="183"/>
      <c r="J1445" s="190" t="str">
        <f>IFERROR(VLOOKUP($D1445,'2. Provider Details'!$A:$H,7,FALSE),"Select Supplier")</f>
        <v>Select Supplier</v>
      </c>
      <c r="K1445" s="186"/>
      <c r="L1445" s="184"/>
      <c r="M1445" s="184"/>
      <c r="N1445" s="184"/>
      <c r="O1445" s="183"/>
      <c r="P1445" s="11"/>
    </row>
    <row r="1446" spans="1:82" ht="60" hidden="1" customHeight="1" x14ac:dyDescent="0.2">
      <c r="A1446" s="87">
        <v>45273</v>
      </c>
      <c r="B1446" s="87"/>
      <c r="C1446" s="167">
        <v>2420</v>
      </c>
      <c r="D1446" s="85" t="s">
        <v>212</v>
      </c>
      <c r="E1446" s="28" t="str">
        <f>IFERROR(VLOOKUP($D1446,'2. Provider Details'!$A:$H,2,FALSE),"Select Supplier")</f>
        <v>Carlton House
19 West Street
Epsom
KT18 7RG</v>
      </c>
      <c r="F1446" s="31">
        <f>IFERROR(VLOOKUP($D1446,'2. Provider Details'!$A:$H,6,FALSE),"Select Supplier")</f>
        <v>0</v>
      </c>
      <c r="G1446" s="86" t="s">
        <v>5</v>
      </c>
      <c r="H1446" s="86"/>
      <c r="I1446" s="86"/>
      <c r="J1446" s="31" t="str">
        <f>IFERROR(VLOOKUP($D1446,'2. Provider Details'!$A:$H,7,FALSE),"Select Supplier")</f>
        <v>Yes</v>
      </c>
      <c r="K1446" s="89">
        <v>1</v>
      </c>
      <c r="L1446" s="87"/>
      <c r="M1446" s="87">
        <v>45278</v>
      </c>
      <c r="N1446" s="87">
        <v>45373</v>
      </c>
      <c r="O1446" s="108"/>
      <c r="P1446" s="11"/>
    </row>
    <row r="1447" spans="1:82" ht="15" hidden="1" customHeight="1" x14ac:dyDescent="0.2">
      <c r="A1447" s="235"/>
      <c r="B1447" s="235"/>
      <c r="C1447" s="238"/>
      <c r="D1447" s="236"/>
      <c r="E1447" s="209" t="str">
        <f>IFERROR(VLOOKUP($D1447,'2. Provider Details'!$A:$H,2,FALSE),"Select Supplier")</f>
        <v>Select Supplier</v>
      </c>
      <c r="F1447" s="181" t="str">
        <f>IFERROR(VLOOKUP($D1447,'2. Provider Details'!$A:$H,6,FALSE),"Select Supplier")</f>
        <v>Select Supplier</v>
      </c>
      <c r="G1447" s="234"/>
      <c r="H1447" s="234"/>
      <c r="I1447" s="234"/>
      <c r="J1447" s="181"/>
      <c r="K1447" s="237"/>
      <c r="L1447" s="235"/>
      <c r="M1447" s="235"/>
      <c r="N1447" s="235"/>
      <c r="O1447" s="108"/>
      <c r="P1447" s="11"/>
    </row>
    <row r="1448" spans="1:82" ht="45" x14ac:dyDescent="0.2">
      <c r="A1448" s="251">
        <v>45215</v>
      </c>
      <c r="B1448" s="251">
        <v>45216</v>
      </c>
      <c r="C1448" s="258">
        <v>4400</v>
      </c>
      <c r="D1448" s="253" t="s">
        <v>212</v>
      </c>
      <c r="E1448" s="254" t="str">
        <f>IFERROR(VLOOKUP($D1448,'2. Provider Details'!$A:$H,2,FALSE),"Select Supplier")</f>
        <v>Carlton House
19 West Street
Epsom
KT18 7RG</v>
      </c>
      <c r="F1448" s="255">
        <f>IFERROR(VLOOKUP($D1448,'2. Provider Details'!$A:$H,6,FALSE),"Select Supplier")</f>
        <v>0</v>
      </c>
      <c r="G1448" s="256" t="s">
        <v>5</v>
      </c>
      <c r="H1448" s="256"/>
      <c r="I1448" s="256"/>
      <c r="J1448" s="255" t="str">
        <f>IFERROR(VLOOKUP($D1448,'2. Provider Details'!$A:$H,7,FALSE),"Select Supplier")</f>
        <v>Yes</v>
      </c>
      <c r="K1448" s="257">
        <v>1</v>
      </c>
      <c r="L1448" s="251">
        <v>45216</v>
      </c>
      <c r="M1448" s="251">
        <v>45222</v>
      </c>
      <c r="N1448" s="251">
        <v>45282</v>
      </c>
      <c r="O1448" s="256" t="s">
        <v>184</v>
      </c>
      <c r="Q1448" s="205"/>
      <c r="R1448" s="205"/>
      <c r="S1448" s="205"/>
      <c r="T1448" s="205"/>
      <c r="U1448" s="205"/>
      <c r="V1448" s="205"/>
      <c r="W1448" s="205"/>
      <c r="X1448" s="205"/>
      <c r="Y1448" s="205"/>
      <c r="Z1448" s="205"/>
      <c r="AA1448" s="205"/>
      <c r="AB1448" s="205"/>
      <c r="AC1448" s="205"/>
      <c r="AD1448" s="205"/>
      <c r="AE1448" s="205"/>
      <c r="AF1448" s="205"/>
      <c r="AG1448" s="205"/>
      <c r="AH1448" s="205"/>
      <c r="AI1448" s="205"/>
      <c r="AJ1448" s="205"/>
      <c r="AK1448" s="205"/>
      <c r="AL1448" s="205"/>
      <c r="AM1448" s="205"/>
      <c r="AN1448" s="205"/>
      <c r="AO1448" s="205"/>
      <c r="AP1448" s="205"/>
      <c r="AQ1448" s="205"/>
      <c r="AR1448" s="205"/>
      <c r="AS1448" s="205"/>
      <c r="AT1448" s="205"/>
      <c r="AU1448" s="205"/>
      <c r="AV1448" s="205"/>
      <c r="AW1448" s="205"/>
      <c r="AX1448" s="205"/>
      <c r="AY1448" s="205"/>
      <c r="AZ1448" s="205"/>
      <c r="BA1448" s="205"/>
      <c r="BB1448" s="205"/>
      <c r="BC1448" s="205"/>
      <c r="BD1448" s="205"/>
      <c r="BE1448" s="205"/>
      <c r="BF1448" s="205"/>
      <c r="BG1448" s="205"/>
      <c r="BH1448" s="205"/>
      <c r="BI1448" s="205"/>
      <c r="BJ1448" s="205"/>
      <c r="BK1448" s="205"/>
      <c r="BL1448" s="205"/>
      <c r="BM1448" s="205"/>
      <c r="BN1448" s="205"/>
      <c r="BO1448" s="205"/>
      <c r="BP1448" s="205"/>
      <c r="BQ1448" s="205"/>
      <c r="BR1448" s="205"/>
      <c r="BS1448" s="205"/>
      <c r="BT1448" s="205"/>
      <c r="BU1448" s="205"/>
      <c r="BV1448" s="205"/>
      <c r="BW1448" s="205"/>
      <c r="BX1448" s="205"/>
      <c r="BY1448" s="205"/>
      <c r="BZ1448" s="205"/>
      <c r="CA1448" s="205"/>
      <c r="CB1448" s="205"/>
      <c r="CC1448" s="205"/>
      <c r="CD1448" s="205"/>
    </row>
    <row r="1449" spans="1:82" ht="45" x14ac:dyDescent="0.2">
      <c r="A1449" s="251">
        <v>45226</v>
      </c>
      <c r="B1449" s="251"/>
      <c r="C1449" s="252"/>
      <c r="D1449" s="253" t="s">
        <v>212</v>
      </c>
      <c r="E1449" s="254" t="str">
        <f>IFERROR(VLOOKUP($D1449,'2. Provider Details'!$A:$H,2,FALSE),"Select Supplier")</f>
        <v>Carlton House
19 West Street
Epsom
KT18 7RG</v>
      </c>
      <c r="F1449" s="255">
        <f>IFERROR(VLOOKUP($D1449,'2. Provider Details'!$A:$H,6,FALSE),"Select Supplier")</f>
        <v>0</v>
      </c>
      <c r="G1449" s="256"/>
      <c r="H1449" s="256"/>
      <c r="I1449" s="256"/>
      <c r="J1449" s="255" t="str">
        <f>IFERROR(VLOOKUP($D1449,'2. Provider Details'!$A:$H,7,FALSE),"Select Supplier")</f>
        <v>Yes</v>
      </c>
      <c r="K1449" s="257"/>
      <c r="L1449" s="251"/>
      <c r="M1449" s="251"/>
      <c r="N1449" s="251"/>
      <c r="O1449" s="256"/>
      <c r="Q1449" s="205"/>
      <c r="R1449" s="205"/>
      <c r="S1449" s="205"/>
      <c r="T1449" s="205"/>
      <c r="U1449" s="205"/>
      <c r="V1449" s="205"/>
      <c r="W1449" s="205"/>
      <c r="X1449" s="205"/>
      <c r="Y1449" s="205"/>
      <c r="Z1449" s="205"/>
      <c r="AA1449" s="205"/>
      <c r="AB1449" s="205"/>
      <c r="AC1449" s="205"/>
      <c r="AD1449" s="205"/>
      <c r="AE1449" s="205"/>
      <c r="AF1449" s="205"/>
      <c r="AG1449" s="205"/>
      <c r="AH1449" s="205"/>
      <c r="AI1449" s="205"/>
      <c r="AJ1449" s="205"/>
      <c r="AK1449" s="205"/>
      <c r="AL1449" s="205"/>
      <c r="AM1449" s="205"/>
      <c r="AN1449" s="205"/>
      <c r="AO1449" s="205"/>
      <c r="AP1449" s="205"/>
      <c r="AQ1449" s="205"/>
      <c r="AR1449" s="205"/>
      <c r="AS1449" s="205"/>
      <c r="AT1449" s="205"/>
      <c r="AU1449" s="205"/>
      <c r="AV1449" s="205"/>
      <c r="AW1449" s="205"/>
      <c r="AX1449" s="205"/>
      <c r="AY1449" s="205"/>
      <c r="AZ1449" s="205"/>
      <c r="BA1449" s="205"/>
      <c r="BB1449" s="205"/>
      <c r="BC1449" s="205"/>
      <c r="BD1449" s="205"/>
      <c r="BE1449" s="205"/>
      <c r="BF1449" s="205"/>
      <c r="BG1449" s="205"/>
      <c r="BH1449" s="205"/>
      <c r="BI1449" s="205"/>
      <c r="BJ1449" s="205"/>
      <c r="BK1449" s="205"/>
      <c r="BL1449" s="205"/>
      <c r="BM1449" s="205"/>
      <c r="BN1449" s="205"/>
      <c r="BO1449" s="205"/>
      <c r="BP1449" s="205"/>
      <c r="BQ1449" s="205"/>
      <c r="BR1449" s="205"/>
      <c r="BS1449" s="205"/>
      <c r="BT1449" s="205"/>
      <c r="BU1449" s="205"/>
      <c r="BV1449" s="205"/>
      <c r="BW1449" s="205"/>
      <c r="BX1449" s="205"/>
      <c r="BY1449" s="205"/>
      <c r="BZ1449" s="205"/>
      <c r="CA1449" s="205"/>
      <c r="CB1449" s="205"/>
      <c r="CC1449" s="205"/>
      <c r="CD1449" s="205"/>
    </row>
    <row r="1450" spans="1:82" ht="15" hidden="1" customHeight="1" x14ac:dyDescent="0.2">
      <c r="A1450" s="184"/>
      <c r="B1450" s="184"/>
      <c r="C1450" s="188">
        <f>COUNT(C1318:C1448)</f>
        <v>69</v>
      </c>
      <c r="D1450" s="185"/>
      <c r="E1450" s="189" t="str">
        <f>IFERROR(VLOOKUP($D1450,'2. Provider Details'!$A:$H,2,FALSE),"Select Supplier")</f>
        <v>Select Supplier</v>
      </c>
      <c r="F1450" s="190" t="str">
        <f>IFERROR(VLOOKUP($D1450,'2. Provider Details'!$A:$H,6,FALSE),"Select Supplier")</f>
        <v>Select Supplier</v>
      </c>
      <c r="G1450" s="183"/>
      <c r="H1450" s="183"/>
      <c r="I1450" s="183"/>
      <c r="J1450" s="190"/>
      <c r="K1450" s="186"/>
      <c r="L1450" s="184"/>
      <c r="M1450" s="184"/>
      <c r="N1450" s="184"/>
      <c r="O1450" s="183"/>
      <c r="P1450" s="11"/>
    </row>
    <row r="1451" spans="1:82" ht="15" hidden="1" customHeight="1" x14ac:dyDescent="0.2">
      <c r="A1451" s="235"/>
      <c r="B1451" s="235"/>
      <c r="C1451" s="238"/>
      <c r="D1451" s="236"/>
      <c r="E1451" s="209" t="str">
        <f>IFERROR(VLOOKUP($D1451,'2. Provider Details'!$A:$H,2,FALSE),"Select Supplier")</f>
        <v>Select Supplier</v>
      </c>
      <c r="F1451" s="181" t="str">
        <f>IFERROR(VLOOKUP($D1451,'2. Provider Details'!$A:$H,6,FALSE),"Select Supplier")</f>
        <v>Select Supplier</v>
      </c>
      <c r="G1451" s="234"/>
      <c r="H1451" s="234"/>
      <c r="I1451" s="234"/>
      <c r="J1451" s="181" t="str">
        <f>IFERROR(VLOOKUP($D1451,'2. Provider Details'!$A:$H,7,FALSE),"Select Supplier")</f>
        <v>Select Supplier</v>
      </c>
      <c r="K1451" s="237"/>
      <c r="L1451" s="235"/>
      <c r="M1451" s="235"/>
      <c r="N1451" s="235"/>
      <c r="O1451" s="108"/>
      <c r="P1451" s="11"/>
    </row>
    <row r="1452" spans="1:82" ht="15" hidden="1" customHeight="1" x14ac:dyDescent="0.2">
      <c r="A1452" s="184"/>
      <c r="B1452" s="184"/>
      <c r="C1452" s="188"/>
      <c r="D1452" s="185"/>
      <c r="E1452" s="189" t="str">
        <f>IFERROR(VLOOKUP($D1452,'2. Provider Details'!$A:$H,2,FALSE),"Select Supplier")</f>
        <v>Select Supplier</v>
      </c>
      <c r="F1452" s="190" t="str">
        <f>IFERROR(VLOOKUP($D1452,'2. Provider Details'!$A:$H,6,FALSE),"Select Supplier")</f>
        <v>Select Supplier</v>
      </c>
      <c r="G1452" s="183"/>
      <c r="H1452" s="183"/>
      <c r="I1452" s="183"/>
      <c r="J1452" s="190" t="str">
        <f>IFERROR(VLOOKUP($D1452,'2. Provider Details'!$A:$H,7,FALSE),"Select Supplier")</f>
        <v>Select Supplier</v>
      </c>
      <c r="K1452" s="186"/>
      <c r="L1452" s="184"/>
      <c r="M1452" s="184"/>
      <c r="N1452" s="184"/>
      <c r="O1452" s="183"/>
      <c r="P1452" s="11"/>
    </row>
    <row r="1453" spans="1:82" ht="15" hidden="1" customHeight="1" x14ac:dyDescent="0.2">
      <c r="A1453" s="184"/>
      <c r="B1453" s="184"/>
      <c r="C1453" s="188"/>
      <c r="D1453" s="185"/>
      <c r="E1453" s="189" t="str">
        <f>IFERROR(VLOOKUP($D1453,'2. Provider Details'!$A:$H,2,FALSE),"Select Supplier")</f>
        <v>Select Supplier</v>
      </c>
      <c r="F1453" s="190" t="str">
        <f>IFERROR(VLOOKUP($D1453,'2. Provider Details'!$A:$H,6,FALSE),"Select Supplier")</f>
        <v>Select Supplier</v>
      </c>
      <c r="G1453" s="183"/>
      <c r="H1453" s="183"/>
      <c r="I1453" s="183"/>
      <c r="J1453" s="190" t="str">
        <f>IFERROR(VLOOKUP($D1453,'2. Provider Details'!$A:$H,7,FALSE),"Select Supplier")</f>
        <v>Select Supplier</v>
      </c>
      <c r="K1453" s="186"/>
      <c r="L1453" s="184"/>
      <c r="M1453" s="184"/>
      <c r="N1453" s="184"/>
      <c r="O1453" s="183"/>
      <c r="P1453" s="11"/>
    </row>
    <row r="1454" spans="1:82" ht="15" hidden="1" customHeight="1" x14ac:dyDescent="0.2">
      <c r="A1454" s="235"/>
      <c r="B1454" s="235"/>
      <c r="C1454" s="238"/>
      <c r="D1454" s="236"/>
      <c r="E1454" s="209" t="str">
        <f>IFERROR(VLOOKUP($D1454,'2. Provider Details'!$A:$H,2,FALSE),"Select Supplier")</f>
        <v>Select Supplier</v>
      </c>
      <c r="F1454" s="181" t="str">
        <f>IFERROR(VLOOKUP($D1454,'2. Provider Details'!$A:$H,6,FALSE),"Select Supplier")</f>
        <v>Select Supplier</v>
      </c>
      <c r="G1454" s="234"/>
      <c r="H1454" s="234"/>
      <c r="I1454" s="234"/>
      <c r="J1454" s="181" t="str">
        <f>IFERROR(VLOOKUP($D1454,'2. Provider Details'!$A:$H,7,FALSE),"Select Supplier")</f>
        <v>Select Supplier</v>
      </c>
      <c r="K1454" s="237"/>
      <c r="L1454" s="235"/>
      <c r="M1454" s="235"/>
      <c r="N1454" s="235"/>
      <c r="O1454" s="108"/>
      <c r="P1454" s="11"/>
    </row>
    <row r="1455" spans="1:82" ht="60" x14ac:dyDescent="0.2">
      <c r="A1455" s="251">
        <v>45252</v>
      </c>
      <c r="B1455" s="251"/>
      <c r="C1455" s="252"/>
      <c r="D1455" s="253" t="s">
        <v>212</v>
      </c>
      <c r="E1455" s="254" t="str">
        <f>IFERROR(VLOOKUP($D1455,'2. Provider Details'!$A:$H,2,FALSE),"Select Supplier")</f>
        <v>Carlton House
19 West Street
Epsom
KT18 7RG</v>
      </c>
      <c r="F1455" s="255">
        <f>IFERROR(VLOOKUP($D1455,'2. Provider Details'!$A:$H,6,FALSE),"Select Supplier")</f>
        <v>0</v>
      </c>
      <c r="G1455" s="256" t="s">
        <v>322</v>
      </c>
      <c r="H1455" s="256"/>
      <c r="I1455" s="256"/>
      <c r="J1455" s="255" t="str">
        <f>IFERROR(VLOOKUP($D1455,'2. Provider Details'!$A:$H,7,FALSE),"Select Supplier")</f>
        <v>Yes</v>
      </c>
      <c r="K1455" s="257">
        <v>2</v>
      </c>
      <c r="L1455" s="251"/>
      <c r="M1455" s="251">
        <v>45257</v>
      </c>
      <c r="N1455" s="251">
        <v>45331</v>
      </c>
      <c r="O1455" s="256"/>
      <c r="Q1455" s="205"/>
      <c r="R1455" s="205"/>
      <c r="S1455" s="205"/>
      <c r="T1455" s="205"/>
      <c r="U1455" s="205"/>
      <c r="V1455" s="205"/>
      <c r="W1455" s="205"/>
      <c r="X1455" s="205"/>
      <c r="Y1455" s="205"/>
      <c r="Z1455" s="205"/>
      <c r="AA1455" s="205"/>
      <c r="AB1455" s="205"/>
      <c r="AC1455" s="205"/>
      <c r="AD1455" s="205"/>
      <c r="AE1455" s="205"/>
      <c r="AF1455" s="205"/>
      <c r="AG1455" s="205"/>
      <c r="AH1455" s="205"/>
      <c r="AI1455" s="205"/>
      <c r="AJ1455" s="205"/>
      <c r="AK1455" s="205"/>
      <c r="AL1455" s="205"/>
      <c r="AM1455" s="205"/>
      <c r="AN1455" s="205"/>
      <c r="AO1455" s="205"/>
      <c r="AP1455" s="205"/>
      <c r="AQ1455" s="205"/>
      <c r="AR1455" s="205"/>
      <c r="AS1455" s="205"/>
      <c r="AT1455" s="205"/>
      <c r="AU1455" s="205"/>
      <c r="AV1455" s="205"/>
      <c r="AW1455" s="205"/>
      <c r="AX1455" s="205"/>
      <c r="AY1455" s="205"/>
      <c r="AZ1455" s="205"/>
      <c r="BA1455" s="205"/>
      <c r="BB1455" s="205"/>
      <c r="BC1455" s="205"/>
      <c r="BD1455" s="205"/>
      <c r="BE1455" s="205"/>
      <c r="BF1455" s="205"/>
      <c r="BG1455" s="205"/>
      <c r="BH1455" s="205"/>
      <c r="BI1455" s="205"/>
      <c r="BJ1455" s="205"/>
      <c r="BK1455" s="205"/>
      <c r="BL1455" s="205"/>
      <c r="BM1455" s="205"/>
      <c r="BN1455" s="205"/>
      <c r="BO1455" s="205"/>
      <c r="BP1455" s="205"/>
      <c r="BQ1455" s="205"/>
      <c r="BR1455" s="205"/>
      <c r="BS1455" s="205"/>
      <c r="BT1455" s="205"/>
      <c r="BU1455" s="205"/>
      <c r="BV1455" s="205"/>
      <c r="BW1455" s="205"/>
      <c r="BX1455" s="205"/>
      <c r="BY1455" s="205"/>
      <c r="BZ1455" s="205"/>
      <c r="CA1455" s="205"/>
      <c r="CB1455" s="205"/>
      <c r="CC1455" s="205"/>
      <c r="CD1455" s="205"/>
    </row>
    <row r="1456" spans="1:82" ht="60" x14ac:dyDescent="0.2">
      <c r="A1456" s="251">
        <v>45233</v>
      </c>
      <c r="B1456" s="251">
        <v>45239</v>
      </c>
      <c r="C1456" s="252">
        <v>2880</v>
      </c>
      <c r="D1456" s="253" t="s">
        <v>212</v>
      </c>
      <c r="E1456" s="254" t="str">
        <f>IFERROR(VLOOKUP($D1456,'2. Provider Details'!$A:$H,2,FALSE),"Select Supplier")</f>
        <v>Carlton House
19 West Street
Epsom
KT18 7RG</v>
      </c>
      <c r="F1456" s="255">
        <f>IFERROR(VLOOKUP($D1456,'2. Provider Details'!$A:$H,6,FALSE),"Select Supplier")</f>
        <v>0</v>
      </c>
      <c r="G1456" s="256" t="s">
        <v>44</v>
      </c>
      <c r="H1456" s="256"/>
      <c r="I1456" s="256"/>
      <c r="J1456" s="255" t="str">
        <f>IFERROR(VLOOKUP($D1456,'2. Provider Details'!$A:$H,7,FALSE),"Select Supplier")</f>
        <v>Yes</v>
      </c>
      <c r="K1456" s="257" t="s">
        <v>162</v>
      </c>
      <c r="L1456" s="251">
        <v>45243</v>
      </c>
      <c r="M1456" s="251">
        <v>45236</v>
      </c>
      <c r="N1456" s="251">
        <v>45331</v>
      </c>
      <c r="O1456" s="256" t="s">
        <v>12</v>
      </c>
      <c r="Q1456" s="205"/>
      <c r="R1456" s="205"/>
      <c r="S1456" s="205"/>
      <c r="T1456" s="205"/>
      <c r="U1456" s="205"/>
      <c r="V1456" s="205"/>
      <c r="W1456" s="205"/>
      <c r="X1456" s="205"/>
      <c r="Y1456" s="205"/>
      <c r="Z1456" s="205"/>
      <c r="AA1456" s="205"/>
      <c r="AB1456" s="205"/>
      <c r="AC1456" s="205"/>
      <c r="AD1456" s="205"/>
      <c r="AE1456" s="205"/>
      <c r="AF1456" s="205"/>
      <c r="AG1456" s="205"/>
      <c r="AH1456" s="205"/>
      <c r="AI1456" s="205"/>
      <c r="AJ1456" s="205"/>
      <c r="AK1456" s="205"/>
      <c r="AL1456" s="205"/>
      <c r="AM1456" s="205"/>
      <c r="AN1456" s="205"/>
      <c r="AO1456" s="205"/>
      <c r="AP1456" s="205"/>
      <c r="AQ1456" s="205"/>
      <c r="AR1456" s="205"/>
      <c r="AS1456" s="205"/>
      <c r="AT1456" s="205"/>
      <c r="AU1456" s="205"/>
      <c r="AV1456" s="205"/>
      <c r="AW1456" s="205"/>
      <c r="AX1456" s="205"/>
      <c r="AY1456" s="205"/>
      <c r="AZ1456" s="205"/>
      <c r="BA1456" s="205"/>
      <c r="BB1456" s="205"/>
      <c r="BC1456" s="205"/>
      <c r="BD1456" s="205"/>
      <c r="BE1456" s="205"/>
      <c r="BF1456" s="205"/>
      <c r="BG1456" s="205"/>
      <c r="BH1456" s="205"/>
      <c r="BI1456" s="205"/>
      <c r="BJ1456" s="205"/>
      <c r="BK1456" s="205"/>
      <c r="BL1456" s="205"/>
      <c r="BM1456" s="205"/>
      <c r="BN1456" s="205"/>
      <c r="BO1456" s="205"/>
      <c r="BP1456" s="205"/>
      <c r="BQ1456" s="205"/>
      <c r="BR1456" s="205"/>
      <c r="BS1456" s="205"/>
      <c r="BT1456" s="205"/>
      <c r="BU1456" s="205"/>
      <c r="BV1456" s="205"/>
      <c r="BW1456" s="205"/>
      <c r="BX1456" s="205"/>
      <c r="BY1456" s="205"/>
      <c r="BZ1456" s="205"/>
      <c r="CA1456" s="205"/>
      <c r="CB1456" s="205"/>
      <c r="CC1456" s="205"/>
      <c r="CD1456" s="205"/>
    </row>
    <row r="1457" spans="1:16" ht="15" hidden="1" customHeight="1" x14ac:dyDescent="0.2">
      <c r="A1457" s="235"/>
      <c r="B1457" s="235"/>
      <c r="C1457" s="238">
        <f>SUBTOTAL(9,C1455:C1456)</f>
        <v>2880</v>
      </c>
      <c r="D1457" s="236"/>
      <c r="E1457" s="209" t="str">
        <f>IFERROR(VLOOKUP($D1457,'2. Provider Details'!$A:$H,2,FALSE),"Select Supplier")</f>
        <v>Select Supplier</v>
      </c>
      <c r="F1457" s="181" t="str">
        <f>IFERROR(VLOOKUP($D1457,'2. Provider Details'!$A:$H,6,FALSE),"Select Supplier")</f>
        <v>Select Supplier</v>
      </c>
      <c r="G1457" s="234"/>
      <c r="H1457" s="234"/>
      <c r="I1457" s="234"/>
      <c r="J1457" s="181" t="str">
        <f>IFERROR(VLOOKUP($D1457,'2. Provider Details'!$A:$H,7,FALSE),"Select Supplier")</f>
        <v>Select Supplier</v>
      </c>
      <c r="K1457" s="237"/>
      <c r="L1457" s="235"/>
      <c r="M1457" s="235"/>
      <c r="N1457" s="235"/>
      <c r="O1457" s="108"/>
      <c r="P1457" s="11"/>
    </row>
    <row r="1458" spans="1:16" ht="15" hidden="1" customHeight="1" x14ac:dyDescent="0.2">
      <c r="A1458" s="235"/>
      <c r="B1458" s="235"/>
      <c r="C1458" s="238"/>
      <c r="D1458" s="236"/>
      <c r="E1458" s="209" t="str">
        <f>IFERROR(VLOOKUP($D1458,'2. Provider Details'!$A:$H,2,FALSE),"Select Supplier")</f>
        <v>Select Supplier</v>
      </c>
      <c r="F1458" s="181" t="str">
        <f>IFERROR(VLOOKUP($D1458,'2. Provider Details'!$A:$H,6,FALSE),"Select Supplier")</f>
        <v>Select Supplier</v>
      </c>
      <c r="G1458" s="234"/>
      <c r="H1458" s="234"/>
      <c r="I1458" s="234"/>
      <c r="J1458" s="181" t="str">
        <f>IFERROR(VLOOKUP($D1458,'2. Provider Details'!$A:$H,7,FALSE),"Select Supplier")</f>
        <v>Select Supplier</v>
      </c>
      <c r="K1458" s="237"/>
      <c r="L1458" s="235"/>
      <c r="M1458" s="235"/>
      <c r="N1458" s="235"/>
      <c r="O1458" s="108"/>
      <c r="P1458" s="11"/>
    </row>
    <row r="1459" spans="1:16" ht="15" hidden="1" customHeight="1" x14ac:dyDescent="0.2">
      <c r="A1459" s="235"/>
      <c r="B1459" s="235"/>
      <c r="C1459" s="238"/>
      <c r="D1459" s="236"/>
      <c r="E1459" s="209" t="str">
        <f>IFERROR(VLOOKUP($D1459,'2. Provider Details'!$A:$H,2,FALSE),"Select Supplier")</f>
        <v>Select Supplier</v>
      </c>
      <c r="F1459" s="181" t="str">
        <f>IFERROR(VLOOKUP($D1459,'2. Provider Details'!$A:$H,6,FALSE),"Select Supplier")</f>
        <v>Select Supplier</v>
      </c>
      <c r="G1459" s="234"/>
      <c r="H1459" s="234"/>
      <c r="I1459" s="234"/>
      <c r="J1459" s="181" t="str">
        <f>IFERROR(VLOOKUP($D1459,'2. Provider Details'!$A:$H,7,FALSE),"Select Supplier")</f>
        <v>Select Supplier</v>
      </c>
      <c r="K1459" s="237"/>
      <c r="L1459" s="235"/>
      <c r="M1459" s="235"/>
      <c r="N1459" s="235"/>
      <c r="O1459" s="108"/>
      <c r="P1459" s="11"/>
    </row>
    <row r="1460" spans="1:16" ht="15" hidden="1" customHeight="1" x14ac:dyDescent="0.2">
      <c r="A1460" s="235"/>
      <c r="B1460" s="235"/>
      <c r="C1460" s="238"/>
      <c r="D1460" s="236"/>
      <c r="E1460" s="209" t="str">
        <f>IFERROR(VLOOKUP($D1460,'2. Provider Details'!$A:$H,2,FALSE),"Select Supplier")</f>
        <v>Select Supplier</v>
      </c>
      <c r="F1460" s="181" t="str">
        <f>IFERROR(VLOOKUP($D1460,'2. Provider Details'!$A:$H,6,FALSE),"Select Supplier")</f>
        <v>Select Supplier</v>
      </c>
      <c r="G1460" s="234"/>
      <c r="H1460" s="234"/>
      <c r="I1460" s="234"/>
      <c r="J1460" s="181" t="str">
        <f>IFERROR(VLOOKUP($D1460,'2. Provider Details'!$A:$H,7,FALSE),"Select Supplier")</f>
        <v>Select Supplier</v>
      </c>
      <c r="K1460" s="237"/>
      <c r="L1460" s="235"/>
      <c r="M1460" s="235"/>
      <c r="N1460" s="235"/>
      <c r="O1460" s="234"/>
      <c r="P1460" s="11"/>
    </row>
    <row r="1461" spans="1:16" ht="15" hidden="1" customHeight="1" x14ac:dyDescent="0.2">
      <c r="A1461" s="184"/>
      <c r="B1461" s="184"/>
      <c r="C1461" s="188"/>
      <c r="D1461" s="185"/>
      <c r="E1461" s="189" t="str">
        <f>IFERROR(VLOOKUP($D1461,'2. Provider Details'!$A:$H,2,FALSE),"Select Supplier")</f>
        <v>Select Supplier</v>
      </c>
      <c r="F1461" s="190" t="str">
        <f>IFERROR(VLOOKUP($D1461,'2. Provider Details'!$A:$H,6,FALSE),"Select Supplier")</f>
        <v>Select Supplier</v>
      </c>
      <c r="G1461" s="183"/>
      <c r="H1461" s="183"/>
      <c r="I1461" s="183"/>
      <c r="J1461" s="190" t="str">
        <f>IFERROR(VLOOKUP($D1461,'2. Provider Details'!$A:$H,7,FALSE),"Select Supplier")</f>
        <v>Select Supplier</v>
      </c>
      <c r="K1461" s="186"/>
      <c r="L1461" s="184"/>
      <c r="M1461" s="184"/>
      <c r="N1461" s="184"/>
      <c r="O1461" s="183"/>
      <c r="P1461" s="11"/>
    </row>
    <row r="1462" spans="1:16" ht="15" hidden="1" customHeight="1" x14ac:dyDescent="0.2">
      <c r="A1462" s="184"/>
      <c r="B1462" s="184"/>
      <c r="C1462" s="188"/>
      <c r="D1462" s="185"/>
      <c r="E1462" s="189" t="str">
        <f>IFERROR(VLOOKUP($D1462,'2. Provider Details'!$A:$H,2,FALSE),"Select Supplier")</f>
        <v>Select Supplier</v>
      </c>
      <c r="F1462" s="190" t="str">
        <f>IFERROR(VLOOKUP($D1462,'2. Provider Details'!$A:$H,6,FALSE),"Select Supplier")</f>
        <v>Select Supplier</v>
      </c>
      <c r="G1462" s="183"/>
      <c r="H1462" s="183"/>
      <c r="I1462" s="183"/>
      <c r="J1462" s="190" t="str">
        <f>IFERROR(VLOOKUP($D1462,'2. Provider Details'!$A:$H,7,FALSE),"Select Supplier")</f>
        <v>Select Supplier</v>
      </c>
      <c r="K1462" s="186"/>
      <c r="L1462" s="184"/>
      <c r="M1462" s="184"/>
      <c r="N1462" s="184"/>
      <c r="O1462" s="183"/>
      <c r="P1462" s="11"/>
    </row>
    <row r="1463" spans="1:16" ht="15" hidden="1" customHeight="1" x14ac:dyDescent="0.2">
      <c r="A1463" s="235"/>
      <c r="B1463" s="235"/>
      <c r="C1463" s="238"/>
      <c r="D1463" s="236"/>
      <c r="E1463" s="209" t="str">
        <f>IFERROR(VLOOKUP($D1463,'2. Provider Details'!$A:$H,2,FALSE),"Select Supplier")</f>
        <v>Select Supplier</v>
      </c>
      <c r="F1463" s="181" t="str">
        <f>IFERROR(VLOOKUP($D1463,'2. Provider Details'!$A:$H,6,FALSE),"Select Supplier")</f>
        <v>Select Supplier</v>
      </c>
      <c r="G1463" s="234"/>
      <c r="H1463" s="234"/>
      <c r="I1463" s="234"/>
      <c r="J1463" s="181" t="str">
        <f>IFERROR(VLOOKUP($D1463,'2. Provider Details'!$A:$H,7,FALSE),"Select Supplier")</f>
        <v>Select Supplier</v>
      </c>
      <c r="K1463" s="237"/>
      <c r="L1463" s="235"/>
      <c r="M1463" s="235"/>
      <c r="N1463" s="235"/>
      <c r="O1463" s="108"/>
      <c r="P1463" s="11"/>
    </row>
    <row r="1464" spans="1:16" ht="15" hidden="1" customHeight="1" x14ac:dyDescent="0.2">
      <c r="A1464" s="235"/>
      <c r="B1464" s="235"/>
      <c r="C1464" s="238"/>
      <c r="D1464" s="236"/>
      <c r="E1464" s="209" t="str">
        <f>IFERROR(VLOOKUP($D1464,'2. Provider Details'!$A:$H,2,FALSE),"Select Supplier")</f>
        <v>Select Supplier</v>
      </c>
      <c r="F1464" s="181" t="str">
        <f>IFERROR(VLOOKUP($D1464,'2. Provider Details'!$A:$H,6,FALSE),"Select Supplier")</f>
        <v>Select Supplier</v>
      </c>
      <c r="G1464" s="234"/>
      <c r="H1464" s="234"/>
      <c r="I1464" s="234"/>
      <c r="J1464" s="181" t="str">
        <f>IFERROR(VLOOKUP($D1464,'2. Provider Details'!$A:$H,7,FALSE),"Select Supplier")</f>
        <v>Select Supplier</v>
      </c>
      <c r="K1464" s="237"/>
      <c r="L1464" s="235"/>
      <c r="M1464" s="235"/>
      <c r="N1464" s="235"/>
      <c r="O1464" s="108"/>
      <c r="P1464" s="11"/>
    </row>
    <row r="1465" spans="1:16" ht="15" hidden="1" customHeight="1" x14ac:dyDescent="0.2">
      <c r="A1465" s="235"/>
      <c r="B1465" s="235"/>
      <c r="C1465" s="238"/>
      <c r="D1465" s="236"/>
      <c r="E1465" s="209" t="str">
        <f>IFERROR(VLOOKUP($D1465,'2. Provider Details'!$A:$H,2,FALSE),"Select Supplier")</f>
        <v>Select Supplier</v>
      </c>
      <c r="F1465" s="181" t="str">
        <f>IFERROR(VLOOKUP($D1465,'2. Provider Details'!$A:$H,6,FALSE),"Select Supplier")</f>
        <v>Select Supplier</v>
      </c>
      <c r="G1465" s="234"/>
      <c r="H1465" s="234"/>
      <c r="I1465" s="234"/>
      <c r="J1465" s="181" t="str">
        <f>IFERROR(VLOOKUP($D1465,'2. Provider Details'!$A:$H,7,FALSE),"Select Supplier")</f>
        <v>Select Supplier</v>
      </c>
      <c r="K1465" s="237"/>
      <c r="L1465" s="235"/>
      <c r="M1465" s="235"/>
      <c r="N1465" s="235"/>
      <c r="O1465" s="108"/>
      <c r="P1465" s="11"/>
    </row>
    <row r="1466" spans="1:16" ht="15" hidden="1" customHeight="1" x14ac:dyDescent="0.2">
      <c r="A1466" s="235"/>
      <c r="B1466" s="235"/>
      <c r="C1466" s="238"/>
      <c r="D1466" s="236"/>
      <c r="E1466" s="209" t="str">
        <f>IFERROR(VLOOKUP($D1466,'2. Provider Details'!$A:$H,2,FALSE),"Select Supplier")</f>
        <v>Select Supplier</v>
      </c>
      <c r="F1466" s="181" t="str">
        <f>IFERROR(VLOOKUP($D1466,'2. Provider Details'!$A:$H,6,FALSE),"Select Supplier")</f>
        <v>Select Supplier</v>
      </c>
      <c r="G1466" s="234"/>
      <c r="H1466" s="234"/>
      <c r="I1466" s="234"/>
      <c r="J1466" s="181" t="str">
        <f>IFERROR(VLOOKUP($D1466,'2. Provider Details'!$A:$H,7,FALSE),"Select Supplier")</f>
        <v>Select Supplier</v>
      </c>
      <c r="K1466" s="237"/>
      <c r="L1466" s="235"/>
      <c r="M1466" s="235"/>
      <c r="N1466" s="235"/>
      <c r="O1466" s="108"/>
      <c r="P1466" s="11"/>
    </row>
    <row r="1467" spans="1:16" ht="15" hidden="1" customHeight="1" x14ac:dyDescent="0.2">
      <c r="A1467" s="235"/>
      <c r="B1467" s="235"/>
      <c r="C1467" s="238"/>
      <c r="D1467" s="236"/>
      <c r="E1467" s="209" t="str">
        <f>IFERROR(VLOOKUP($D1467,'2. Provider Details'!$A:$H,2,FALSE),"Select Supplier")</f>
        <v>Select Supplier</v>
      </c>
      <c r="F1467" s="181" t="str">
        <f>IFERROR(VLOOKUP($D1467,'2. Provider Details'!$A:$H,6,FALSE),"Select Supplier")</f>
        <v>Select Supplier</v>
      </c>
      <c r="G1467" s="234"/>
      <c r="H1467" s="234"/>
      <c r="I1467" s="234"/>
      <c r="J1467" s="181" t="str">
        <f>IFERROR(VLOOKUP($D1467,'2. Provider Details'!$A:$H,7,FALSE),"Select Supplier")</f>
        <v>Select Supplier</v>
      </c>
      <c r="K1467" s="237"/>
      <c r="L1467" s="235"/>
      <c r="M1467" s="235"/>
      <c r="N1467" s="235"/>
      <c r="O1467" s="108"/>
      <c r="P1467" s="11"/>
    </row>
    <row r="1468" spans="1:16" ht="15" hidden="1" customHeight="1" x14ac:dyDescent="0.2">
      <c r="A1468" s="235"/>
      <c r="B1468" s="235"/>
      <c r="C1468" s="238"/>
      <c r="D1468" s="236"/>
      <c r="E1468" s="209" t="str">
        <f>IFERROR(VLOOKUP($D1468,'2. Provider Details'!$A:$H,2,FALSE),"Select Supplier")</f>
        <v>Select Supplier</v>
      </c>
      <c r="F1468" s="181" t="str">
        <f>IFERROR(VLOOKUP($D1468,'2. Provider Details'!$A:$H,6,FALSE),"Select Supplier")</f>
        <v>Select Supplier</v>
      </c>
      <c r="G1468" s="234"/>
      <c r="H1468" s="234"/>
      <c r="I1468" s="234"/>
      <c r="J1468" s="181" t="str">
        <f>IFERROR(VLOOKUP($D1468,'2. Provider Details'!$A:$H,7,FALSE),"Select Supplier")</f>
        <v>Select Supplier</v>
      </c>
      <c r="K1468" s="237"/>
      <c r="L1468" s="235"/>
      <c r="M1468" s="235"/>
      <c r="N1468" s="235"/>
      <c r="O1468" s="108"/>
      <c r="P1468" s="11"/>
    </row>
    <row r="1469" spans="1:16" ht="15" hidden="1" customHeight="1" x14ac:dyDescent="0.2">
      <c r="A1469" s="235"/>
      <c r="B1469" s="235"/>
      <c r="C1469" s="238"/>
      <c r="D1469" s="236"/>
      <c r="E1469" s="209" t="str">
        <f>IFERROR(VLOOKUP($D1469,'2. Provider Details'!$A:$H,2,FALSE),"Select Supplier")</f>
        <v>Select Supplier</v>
      </c>
      <c r="F1469" s="181" t="str">
        <f>IFERROR(VLOOKUP($D1469,'2. Provider Details'!$A:$H,6,FALSE),"Select Supplier")</f>
        <v>Select Supplier</v>
      </c>
      <c r="G1469" s="234"/>
      <c r="H1469" s="234"/>
      <c r="I1469" s="234"/>
      <c r="J1469" s="181" t="str">
        <f>IFERROR(VLOOKUP($D1469,'2. Provider Details'!$A:$H,7,FALSE),"Select Supplier")</f>
        <v>Select Supplier</v>
      </c>
      <c r="K1469" s="237"/>
      <c r="L1469" s="235"/>
      <c r="M1469" s="235"/>
      <c r="N1469" s="235"/>
      <c r="O1469" s="108"/>
      <c r="P1469" s="11"/>
    </row>
    <row r="1470" spans="1:16" ht="15" hidden="1" customHeight="1" x14ac:dyDescent="0.2">
      <c r="A1470" s="235"/>
      <c r="B1470" s="235"/>
      <c r="C1470" s="238"/>
      <c r="D1470" s="236"/>
      <c r="E1470" s="209" t="str">
        <f>IFERROR(VLOOKUP($D1470,'2. Provider Details'!$A:$H,2,FALSE),"Select Supplier")</f>
        <v>Select Supplier</v>
      </c>
      <c r="F1470" s="181" t="str">
        <f>IFERROR(VLOOKUP($D1470,'2. Provider Details'!$A:$H,6,FALSE),"Select Supplier")</f>
        <v>Select Supplier</v>
      </c>
      <c r="G1470" s="234"/>
      <c r="H1470" s="234"/>
      <c r="I1470" s="234"/>
      <c r="J1470" s="181" t="str">
        <f>IFERROR(VLOOKUP($D1470,'2. Provider Details'!$A:$H,7,FALSE),"Select Supplier")</f>
        <v>Select Supplier</v>
      </c>
      <c r="K1470" s="237"/>
      <c r="L1470" s="235"/>
      <c r="M1470" s="235"/>
      <c r="N1470" s="235"/>
      <c r="O1470" s="108"/>
      <c r="P1470" s="11"/>
    </row>
    <row r="1471" spans="1:16" ht="15" hidden="1" customHeight="1" x14ac:dyDescent="0.2">
      <c r="A1471" s="235"/>
      <c r="B1471" s="235"/>
      <c r="C1471" s="238"/>
      <c r="D1471" s="236"/>
      <c r="E1471" s="209" t="str">
        <f>IFERROR(VLOOKUP($D1471,'2. Provider Details'!$A:$H,2,FALSE),"Select Supplier")</f>
        <v>Select Supplier</v>
      </c>
      <c r="F1471" s="181" t="str">
        <f>IFERROR(VLOOKUP($D1471,'2. Provider Details'!$A:$H,6,FALSE),"Select Supplier")</f>
        <v>Select Supplier</v>
      </c>
      <c r="G1471" s="234"/>
      <c r="H1471" s="234"/>
      <c r="I1471" s="234"/>
      <c r="J1471" s="181" t="str">
        <f>IFERROR(VLOOKUP($D1471,'2. Provider Details'!$A:$H,7,FALSE),"Select Supplier")</f>
        <v>Select Supplier</v>
      </c>
      <c r="K1471" s="237"/>
      <c r="L1471" s="235"/>
      <c r="M1471" s="235"/>
      <c r="N1471" s="235"/>
      <c r="O1471" s="108"/>
      <c r="P1471" s="11"/>
    </row>
    <row r="1472" spans="1:16" ht="15" hidden="1" customHeight="1" x14ac:dyDescent="0.2">
      <c r="A1472" s="235"/>
      <c r="B1472" s="235"/>
      <c r="C1472" s="238"/>
      <c r="D1472" s="236"/>
      <c r="E1472" s="209" t="str">
        <f>IFERROR(VLOOKUP($D1472,'2. Provider Details'!$A:$H,2,FALSE),"Select Supplier")</f>
        <v>Select Supplier</v>
      </c>
      <c r="F1472" s="181" t="str">
        <f>IFERROR(VLOOKUP($D1472,'2. Provider Details'!$A:$H,6,FALSE),"Select Supplier")</f>
        <v>Select Supplier</v>
      </c>
      <c r="G1472" s="234"/>
      <c r="H1472" s="234"/>
      <c r="I1472" s="234"/>
      <c r="J1472" s="181" t="str">
        <f>IFERROR(VLOOKUP($D1472,'2. Provider Details'!$A:$H,7,FALSE),"Select Supplier")</f>
        <v>Select Supplier</v>
      </c>
      <c r="K1472" s="237"/>
      <c r="L1472" s="235"/>
      <c r="M1472" s="235"/>
      <c r="N1472" s="235"/>
      <c r="O1472" s="108"/>
      <c r="P1472" s="11"/>
    </row>
    <row r="1473" spans="1:16" ht="60" hidden="1" customHeight="1" x14ac:dyDescent="0.2">
      <c r="A1473" s="235">
        <v>45268</v>
      </c>
      <c r="B1473" s="235"/>
      <c r="C1473" s="238">
        <v>5070</v>
      </c>
      <c r="D1473" s="236" t="s">
        <v>369</v>
      </c>
      <c r="E1473" s="209" t="str">
        <f>IFERROR(VLOOKUP($D1473,'2. Provider Details'!$A:$H,2,FALSE),"Select Supplier")</f>
        <v>204c High Street 
Ongar
Essex
C5 9JJ</v>
      </c>
      <c r="F1473" s="181">
        <f>IFERROR(VLOOKUP($D1473,'2. Provider Details'!$A:$H,6,FALSE),"Select Supplier")</f>
        <v>0</v>
      </c>
      <c r="G1473" s="234"/>
      <c r="H1473" s="234"/>
      <c r="I1473" s="234"/>
      <c r="J1473" s="181">
        <f>IFERROR(VLOOKUP($D1473,'2. Provider Details'!$A:$H,7,FALSE),"Select Supplier")</f>
        <v>0</v>
      </c>
      <c r="K1473" s="237"/>
      <c r="L1473" s="235"/>
      <c r="M1473" s="235"/>
      <c r="N1473" s="235"/>
      <c r="O1473" s="108"/>
      <c r="P1473" s="11"/>
    </row>
    <row r="1474" spans="1:16" ht="15" hidden="1" customHeight="1" x14ac:dyDescent="0.2">
      <c r="A1474" s="235"/>
      <c r="B1474" s="235"/>
      <c r="C1474" s="238"/>
      <c r="D1474" s="236"/>
      <c r="E1474" s="209" t="str">
        <f>IFERROR(VLOOKUP($D1474,'2. Provider Details'!$A:$H,2,FALSE),"Select Supplier")</f>
        <v>Select Supplier</v>
      </c>
      <c r="F1474" s="181" t="str">
        <f>IFERROR(VLOOKUP($D1474,'2. Provider Details'!$A:$H,6,FALSE),"Select Supplier")</f>
        <v>Select Supplier</v>
      </c>
      <c r="G1474" s="234"/>
      <c r="H1474" s="234"/>
      <c r="I1474" s="234"/>
      <c r="J1474" s="181" t="str">
        <f>IFERROR(VLOOKUP($D1474,'2. Provider Details'!$A:$H,7,FALSE),"Select Supplier")</f>
        <v>Select Supplier</v>
      </c>
      <c r="K1474" s="237"/>
      <c r="L1474" s="235"/>
      <c r="M1474" s="235"/>
      <c r="N1474" s="235"/>
      <c r="O1474" s="108"/>
      <c r="P1474" s="11"/>
    </row>
    <row r="1475" spans="1:16" ht="60" hidden="1" customHeight="1" x14ac:dyDescent="0.2">
      <c r="A1475" s="235">
        <v>45271</v>
      </c>
      <c r="B1475" s="235"/>
      <c r="C1475" s="238">
        <v>2600</v>
      </c>
      <c r="D1475" s="236" t="s">
        <v>369</v>
      </c>
      <c r="E1475" s="209" t="str">
        <f>IFERROR(VLOOKUP($D1475,'2. Provider Details'!$A:$H,2,FALSE),"Select Supplier")</f>
        <v>204c High Street 
Ongar
Essex
C5 9JJ</v>
      </c>
      <c r="F1475" s="181">
        <f>IFERROR(VLOOKUP($D1475,'2. Provider Details'!$A:$H,6,FALSE),"Select Supplier")</f>
        <v>0</v>
      </c>
      <c r="G1475" s="234" t="s">
        <v>162</v>
      </c>
      <c r="H1475" s="234"/>
      <c r="I1475" s="234"/>
      <c r="J1475" s="181">
        <f>IFERROR(VLOOKUP($D1475,'2. Provider Details'!$A:$H,7,FALSE),"Select Supplier")</f>
        <v>0</v>
      </c>
      <c r="K1475" s="237" t="s">
        <v>44</v>
      </c>
      <c r="L1475" s="235"/>
      <c r="M1475" s="235"/>
      <c r="N1475" s="235"/>
      <c r="O1475" s="108"/>
      <c r="P1475" s="11"/>
    </row>
    <row r="1476" spans="1:16" ht="15" hidden="1" customHeight="1" x14ac:dyDescent="0.2">
      <c r="A1476" s="235"/>
      <c r="B1476" s="235"/>
      <c r="C1476" s="238"/>
      <c r="D1476" s="236"/>
      <c r="E1476" s="209" t="str">
        <f>IFERROR(VLOOKUP($D1476,'2. Provider Details'!$A:$H,2,FALSE),"Select Supplier")</f>
        <v>Select Supplier</v>
      </c>
      <c r="F1476" s="181" t="str">
        <f>IFERROR(VLOOKUP($D1476,'2. Provider Details'!$A:$H,6,FALSE),"Select Supplier")</f>
        <v>Select Supplier</v>
      </c>
      <c r="G1476" s="234"/>
      <c r="H1476" s="234"/>
      <c r="I1476" s="234"/>
      <c r="J1476" s="181" t="str">
        <f>IFERROR(VLOOKUP($D1476,'2. Provider Details'!$A:$H,7,FALSE),"Select Supplier")</f>
        <v>Select Supplier</v>
      </c>
      <c r="K1476" s="237"/>
      <c r="L1476" s="235"/>
      <c r="M1476" s="235"/>
      <c r="N1476" s="235"/>
      <c r="O1476" s="108"/>
      <c r="P1476" s="11"/>
    </row>
    <row r="1477" spans="1:16" ht="15" hidden="1" customHeight="1" x14ac:dyDescent="0.2">
      <c r="A1477" s="235"/>
      <c r="B1477" s="235"/>
      <c r="C1477" s="238"/>
      <c r="D1477" s="236"/>
      <c r="E1477" s="209" t="str">
        <f>IFERROR(VLOOKUP($D1477,'2. Provider Details'!$A:$H,2,FALSE),"Select Supplier")</f>
        <v>Select Supplier</v>
      </c>
      <c r="F1477" s="181" t="str">
        <f>IFERROR(VLOOKUP($D1477,'2. Provider Details'!$A:$H,6,FALSE),"Select Supplier")</f>
        <v>Select Supplier</v>
      </c>
      <c r="G1477" s="234"/>
      <c r="H1477" s="234"/>
      <c r="I1477" s="234"/>
      <c r="J1477" s="181"/>
      <c r="K1477" s="237"/>
      <c r="L1477" s="235"/>
      <c r="M1477" s="235"/>
      <c r="N1477" s="235"/>
      <c r="O1477" s="108"/>
      <c r="P1477" s="11"/>
    </row>
    <row r="1478" spans="1:16" ht="45" hidden="1" customHeight="1" x14ac:dyDescent="0.2">
      <c r="A1478" s="87">
        <v>45273</v>
      </c>
      <c r="B1478" s="87">
        <v>45273</v>
      </c>
      <c r="C1478" s="167">
        <v>4000</v>
      </c>
      <c r="D1478" s="85" t="s">
        <v>175</v>
      </c>
      <c r="E1478" s="28" t="str">
        <f>IFERROR(VLOOKUP($D1478,'2. Provider Details'!$A:$H,2,FALSE),"Select Supplier")</f>
        <v>Orchard Street
Tamworth
B79 7RH</v>
      </c>
      <c r="F1478" s="31" t="str">
        <f>IFERROR(VLOOKUP($D1478,'2. Provider Details'!$A:$H,6,FALSE),"Select Supplier")</f>
        <v>N/A</v>
      </c>
      <c r="G1478" s="86" t="s">
        <v>44</v>
      </c>
      <c r="H1478" s="86"/>
      <c r="I1478" s="86"/>
      <c r="J1478" s="31"/>
      <c r="K1478" s="89" t="s">
        <v>416</v>
      </c>
      <c r="L1478" s="87">
        <v>45273</v>
      </c>
      <c r="M1478" s="87">
        <v>45278</v>
      </c>
      <c r="N1478" s="87">
        <v>45495</v>
      </c>
      <c r="O1478" s="108"/>
      <c r="P1478" s="11"/>
    </row>
    <row r="1479" spans="1:16" ht="15" hidden="1" customHeight="1" x14ac:dyDescent="0.2">
      <c r="A1479" s="235"/>
      <c r="B1479" s="235"/>
      <c r="C1479" s="238"/>
      <c r="D1479" s="236"/>
      <c r="E1479" s="209" t="str">
        <f>IFERROR(VLOOKUP($D1479,'2. Provider Details'!$A:$H,2,FALSE),"Select Supplier")</f>
        <v>Select Supplier</v>
      </c>
      <c r="F1479" s="181" t="str">
        <f>IFERROR(VLOOKUP($D1479,'2. Provider Details'!$A:$H,6,FALSE),"Select Supplier")</f>
        <v>Select Supplier</v>
      </c>
      <c r="G1479" s="234"/>
      <c r="H1479" s="234"/>
      <c r="I1479" s="234"/>
      <c r="J1479" s="181"/>
      <c r="K1479" s="237"/>
      <c r="L1479" s="235"/>
      <c r="M1479" s="235"/>
      <c r="N1479" s="235"/>
      <c r="O1479" s="108"/>
      <c r="P1479" s="11"/>
    </row>
    <row r="1480" spans="1:16" ht="15" hidden="1" customHeight="1" x14ac:dyDescent="0.2">
      <c r="A1480" s="235"/>
      <c r="B1480" s="235"/>
      <c r="C1480" s="238"/>
      <c r="D1480" s="236"/>
      <c r="E1480" s="209" t="str">
        <f>IFERROR(VLOOKUP($D1480,'2. Provider Details'!$A:$H,2,FALSE),"Select Supplier")</f>
        <v>Select Supplier</v>
      </c>
      <c r="F1480" s="181" t="str">
        <f>IFERROR(VLOOKUP($D1480,'2. Provider Details'!$A:$H,6,FALSE),"Select Supplier")</f>
        <v>Select Supplier</v>
      </c>
      <c r="G1480" s="234"/>
      <c r="H1480" s="234"/>
      <c r="I1480" s="234"/>
      <c r="J1480" s="181"/>
      <c r="K1480" s="237"/>
      <c r="L1480" s="235"/>
      <c r="M1480" s="235"/>
      <c r="N1480" s="235"/>
      <c r="O1480" s="108"/>
      <c r="P1480" s="11"/>
    </row>
    <row r="1481" spans="1:16" ht="45" hidden="1" customHeight="1" x14ac:dyDescent="0.2">
      <c r="A1481" s="235"/>
      <c r="B1481" s="235"/>
      <c r="C1481" s="238">
        <v>4160</v>
      </c>
      <c r="D1481" s="236" t="s">
        <v>175</v>
      </c>
      <c r="E1481" s="209" t="str">
        <f>IFERROR(VLOOKUP($D1481,'2. Provider Details'!$A:$H,2,FALSE),"Select Supplier")</f>
        <v>Orchard Street
Tamworth
B79 7RH</v>
      </c>
      <c r="F1481" s="181" t="str">
        <f>IFERROR(VLOOKUP($D1481,'2. Provider Details'!$A:$H,6,FALSE),"Select Supplier")</f>
        <v>N/A</v>
      </c>
      <c r="G1481" s="234"/>
      <c r="H1481" s="234"/>
      <c r="I1481" s="234"/>
      <c r="J1481" s="181"/>
      <c r="K1481" s="237"/>
      <c r="L1481" s="235"/>
      <c r="M1481" s="235"/>
      <c r="N1481" s="235"/>
      <c r="O1481" s="108"/>
      <c r="P1481" s="11"/>
    </row>
    <row r="1482" spans="1:16" ht="15" hidden="1" customHeight="1" x14ac:dyDescent="0.2">
      <c r="A1482" s="235"/>
      <c r="B1482" s="235"/>
      <c r="C1482" s="238"/>
      <c r="D1482" s="236"/>
      <c r="E1482" s="209" t="str">
        <f>IFERROR(VLOOKUP($D1482,'2. Provider Details'!$A:$H,2,FALSE),"Select Supplier")</f>
        <v>Select Supplier</v>
      </c>
      <c r="F1482" s="181" t="str">
        <f>IFERROR(VLOOKUP($D1482,'2. Provider Details'!$A:$H,6,FALSE),"Select Supplier")</f>
        <v>Select Supplier</v>
      </c>
      <c r="G1482" s="234"/>
      <c r="H1482" s="234"/>
      <c r="I1482" s="234"/>
      <c r="J1482" s="181"/>
      <c r="K1482" s="237"/>
      <c r="L1482" s="235"/>
      <c r="M1482" s="235"/>
      <c r="N1482" s="235"/>
      <c r="O1482" s="108"/>
      <c r="P1482" s="11"/>
    </row>
    <row r="1483" spans="1:16" ht="15" hidden="1" customHeight="1" x14ac:dyDescent="0.2">
      <c r="A1483" s="235"/>
      <c r="B1483" s="235"/>
      <c r="C1483" s="238"/>
      <c r="D1483" s="236"/>
      <c r="E1483" s="209" t="str">
        <f>IFERROR(VLOOKUP($D1483,'2. Provider Details'!$A:$H,2,FALSE),"Select Supplier")</f>
        <v>Select Supplier</v>
      </c>
      <c r="F1483" s="181" t="str">
        <f>IFERROR(VLOOKUP($D1483,'2. Provider Details'!$A:$H,6,FALSE),"Select Supplier")</f>
        <v>Select Supplier</v>
      </c>
      <c r="G1483" s="234"/>
      <c r="H1483" s="234"/>
      <c r="I1483" s="234"/>
      <c r="J1483" s="181"/>
      <c r="K1483" s="237"/>
      <c r="L1483" s="235"/>
      <c r="M1483" s="235"/>
      <c r="N1483" s="235"/>
      <c r="O1483" s="108"/>
      <c r="P1483" s="11"/>
    </row>
    <row r="1484" spans="1:16" ht="15" hidden="1" customHeight="1" x14ac:dyDescent="0.2">
      <c r="A1484" s="235"/>
      <c r="B1484" s="235"/>
      <c r="C1484" s="238"/>
      <c r="D1484" s="236"/>
      <c r="E1484" s="209" t="str">
        <f>IFERROR(VLOOKUP($D1484,'2. Provider Details'!$A:$H,2,FALSE),"Select Supplier")</f>
        <v>Select Supplier</v>
      </c>
      <c r="F1484" s="181" t="str">
        <f>IFERROR(VLOOKUP($D1484,'2. Provider Details'!$A:$H,6,FALSE),"Select Supplier")</f>
        <v>Select Supplier</v>
      </c>
      <c r="G1484" s="234"/>
      <c r="H1484" s="234"/>
      <c r="I1484" s="234"/>
      <c r="J1484" s="181"/>
      <c r="K1484" s="237"/>
      <c r="L1484" s="235"/>
      <c r="M1484" s="235"/>
      <c r="N1484" s="235"/>
      <c r="O1484" s="108"/>
      <c r="P1484" s="11"/>
    </row>
    <row r="1485" spans="1:16" ht="15" hidden="1" customHeight="1" x14ac:dyDescent="0.2">
      <c r="A1485" s="235"/>
      <c r="B1485" s="235"/>
      <c r="C1485" s="238"/>
      <c r="D1485" s="236"/>
      <c r="E1485" s="209" t="str">
        <f>IFERROR(VLOOKUP($D1485,'2. Provider Details'!$A:$H,2,FALSE),"Select Supplier")</f>
        <v>Select Supplier</v>
      </c>
      <c r="F1485" s="181" t="str">
        <f>IFERROR(VLOOKUP($D1485,'2. Provider Details'!$A:$H,6,FALSE),"Select Supplier")</f>
        <v>Select Supplier</v>
      </c>
      <c r="G1485" s="234"/>
      <c r="H1485" s="234"/>
      <c r="I1485" s="234"/>
      <c r="J1485" s="181"/>
      <c r="K1485" s="237"/>
      <c r="L1485" s="235"/>
      <c r="M1485" s="235"/>
      <c r="N1485" s="235"/>
      <c r="O1485" s="108"/>
      <c r="P1485" s="11"/>
    </row>
    <row r="1486" spans="1:16" ht="15" hidden="1" customHeight="1" x14ac:dyDescent="0.2">
      <c r="A1486" s="235"/>
      <c r="B1486" s="235"/>
      <c r="C1486" s="238"/>
      <c r="D1486" s="236"/>
      <c r="E1486" s="209" t="str">
        <f>IFERROR(VLOOKUP($D1486,'2. Provider Details'!$A:$H,2,FALSE),"Select Supplier")</f>
        <v>Select Supplier</v>
      </c>
      <c r="F1486" s="181" t="str">
        <f>IFERROR(VLOOKUP($D1486,'2. Provider Details'!$A:$H,6,FALSE),"Select Supplier")</f>
        <v>Select Supplier</v>
      </c>
      <c r="G1486" s="234"/>
      <c r="H1486" s="234"/>
      <c r="I1486" s="234"/>
      <c r="J1486" s="181" t="str">
        <f>IFERROR(VLOOKUP($D1486,'2. Provider Details'!$A:$H,7,FALSE),"Select Supplier")</f>
        <v>Select Supplier</v>
      </c>
      <c r="K1486" s="237"/>
      <c r="L1486" s="235"/>
      <c r="M1486" s="235"/>
      <c r="N1486" s="235"/>
      <c r="O1486" s="108"/>
      <c r="P1486" s="11"/>
    </row>
    <row r="1487" spans="1:16" ht="15" hidden="1" customHeight="1" x14ac:dyDescent="0.2">
      <c r="A1487" s="235"/>
      <c r="B1487" s="235"/>
      <c r="C1487" s="238"/>
      <c r="D1487" s="236"/>
      <c r="E1487" s="236"/>
      <c r="F1487" s="234"/>
      <c r="G1487" s="234"/>
      <c r="H1487" s="234"/>
      <c r="I1487" s="234"/>
      <c r="J1487" s="234"/>
      <c r="K1487" s="237"/>
      <c r="L1487" s="235"/>
      <c r="M1487" s="235"/>
      <c r="N1487" s="235"/>
      <c r="O1487" s="234"/>
      <c r="P1487" s="11"/>
    </row>
    <row r="1488" spans="1:16" ht="15" hidden="1" customHeight="1" x14ac:dyDescent="0.2">
      <c r="A1488" s="235"/>
      <c r="B1488" s="235"/>
      <c r="C1488" s="238"/>
      <c r="D1488" s="236"/>
      <c r="E1488" s="236"/>
      <c r="F1488" s="234"/>
      <c r="G1488" s="234"/>
      <c r="H1488" s="234"/>
      <c r="I1488" s="234"/>
      <c r="J1488" s="234"/>
      <c r="K1488" s="237"/>
      <c r="L1488" s="235"/>
      <c r="M1488" s="235"/>
      <c r="N1488" s="235"/>
      <c r="O1488" s="234"/>
      <c r="P1488" s="11"/>
    </row>
    <row r="1489" spans="1:82" ht="15" hidden="1" customHeight="1" x14ac:dyDescent="0.2">
      <c r="A1489" s="235"/>
      <c r="B1489" s="235"/>
      <c r="C1489" s="238"/>
      <c r="D1489" s="236"/>
      <c r="E1489" s="236"/>
      <c r="F1489" s="234"/>
      <c r="G1489" s="234"/>
      <c r="H1489" s="234"/>
      <c r="I1489" s="234"/>
      <c r="J1489" s="234"/>
      <c r="K1489" s="237"/>
      <c r="L1489" s="235"/>
      <c r="M1489" s="235"/>
      <c r="N1489" s="235"/>
      <c r="O1489" s="234"/>
      <c r="P1489" s="11"/>
    </row>
    <row r="1490" spans="1:82" ht="15" hidden="1" customHeight="1" x14ac:dyDescent="0.2">
      <c r="A1490" s="235"/>
      <c r="B1490" s="235"/>
      <c r="C1490" s="238"/>
      <c r="D1490" s="236"/>
      <c r="E1490" s="236"/>
      <c r="F1490" s="234"/>
      <c r="G1490" s="234"/>
      <c r="H1490" s="234"/>
      <c r="I1490" s="234"/>
      <c r="J1490" s="234"/>
      <c r="K1490" s="237"/>
      <c r="L1490" s="235"/>
      <c r="M1490" s="235"/>
      <c r="N1490" s="235"/>
      <c r="O1490" s="234"/>
      <c r="P1490" s="11"/>
    </row>
    <row r="1491" spans="1:82" ht="15" hidden="1" customHeight="1" x14ac:dyDescent="0.2">
      <c r="A1491" s="235"/>
      <c r="B1491" s="235"/>
      <c r="C1491" s="238"/>
      <c r="D1491" s="236"/>
      <c r="E1491" s="236"/>
      <c r="F1491" s="234"/>
      <c r="G1491" s="234"/>
      <c r="H1491" s="234"/>
      <c r="I1491" s="234"/>
      <c r="J1491" s="234"/>
      <c r="K1491" s="237"/>
      <c r="L1491" s="235"/>
      <c r="M1491" s="235"/>
      <c r="N1491" s="235"/>
      <c r="O1491" s="234"/>
      <c r="P1491" s="11"/>
    </row>
    <row r="1492" spans="1:82" ht="15" hidden="1" customHeight="1" x14ac:dyDescent="0.2">
      <c r="A1492" s="87">
        <v>45275</v>
      </c>
      <c r="B1492" s="87"/>
      <c r="C1492" s="167">
        <v>7000</v>
      </c>
      <c r="D1492" s="85"/>
      <c r="E1492" s="85"/>
      <c r="F1492" s="86"/>
      <c r="G1492" s="86" t="s">
        <v>162</v>
      </c>
      <c r="H1492" s="86"/>
      <c r="I1492" s="86"/>
      <c r="J1492" s="86"/>
      <c r="K1492" s="89" t="s">
        <v>162</v>
      </c>
      <c r="L1492" s="87">
        <v>45275</v>
      </c>
      <c r="M1492" s="87">
        <v>45278</v>
      </c>
      <c r="N1492" s="87">
        <v>45492</v>
      </c>
      <c r="O1492" s="234"/>
      <c r="P1492" s="11"/>
    </row>
    <row r="1493" spans="1:82" ht="15" hidden="1" customHeight="1" x14ac:dyDescent="0.2">
      <c r="A1493" s="235"/>
      <c r="B1493" s="235"/>
      <c r="C1493" s="238"/>
      <c r="D1493" s="236"/>
      <c r="E1493" s="236"/>
      <c r="F1493" s="234"/>
      <c r="G1493" s="234"/>
      <c r="H1493" s="234"/>
      <c r="I1493" s="234"/>
      <c r="J1493" s="234"/>
      <c r="K1493" s="237"/>
      <c r="L1493" s="235"/>
      <c r="M1493" s="235"/>
      <c r="N1493" s="235"/>
      <c r="O1493" s="234"/>
      <c r="P1493" s="11"/>
    </row>
    <row r="1494" spans="1:82" ht="15" hidden="1" customHeight="1" x14ac:dyDescent="0.2">
      <c r="A1494" s="235"/>
      <c r="B1494" s="235"/>
      <c r="C1494" s="238"/>
      <c r="D1494" s="236"/>
      <c r="E1494" s="236"/>
      <c r="F1494" s="234"/>
      <c r="G1494" s="234"/>
      <c r="H1494" s="234"/>
      <c r="I1494" s="234"/>
      <c r="J1494" s="234"/>
      <c r="K1494" s="237"/>
      <c r="L1494" s="235"/>
      <c r="M1494" s="235"/>
      <c r="N1494" s="235"/>
      <c r="O1494" s="234"/>
      <c r="P1494" s="11"/>
    </row>
    <row r="1495" spans="1:82" ht="15" hidden="1" customHeight="1" x14ac:dyDescent="0.2">
      <c r="A1495" s="235"/>
      <c r="B1495" s="235"/>
      <c r="C1495" s="238"/>
      <c r="D1495" s="236"/>
      <c r="E1495" s="236"/>
      <c r="F1495" s="234"/>
      <c r="G1495" s="234"/>
      <c r="H1495" s="234"/>
      <c r="I1495" s="234"/>
      <c r="J1495" s="234"/>
      <c r="K1495" s="237"/>
      <c r="L1495" s="235"/>
      <c r="M1495" s="235"/>
      <c r="N1495" s="235"/>
      <c r="O1495" s="234"/>
      <c r="P1495" s="11"/>
    </row>
    <row r="1496" spans="1:82" ht="15" hidden="1" customHeight="1" x14ac:dyDescent="0.2">
      <c r="A1496" s="235"/>
      <c r="B1496" s="235"/>
      <c r="C1496" s="238"/>
      <c r="D1496" s="236"/>
      <c r="E1496" s="236"/>
      <c r="F1496" s="234"/>
      <c r="G1496" s="234"/>
      <c r="H1496" s="234"/>
      <c r="I1496" s="234"/>
      <c r="J1496" s="234"/>
      <c r="K1496" s="237"/>
      <c r="L1496" s="235"/>
      <c r="M1496" s="235"/>
      <c r="N1496" s="235"/>
      <c r="O1496" s="234"/>
      <c r="P1496" s="11"/>
    </row>
    <row r="1497" spans="1:82" ht="15" hidden="1" customHeight="1" x14ac:dyDescent="0.2">
      <c r="A1497" s="235"/>
      <c r="B1497" s="235"/>
      <c r="C1497" s="238"/>
      <c r="D1497" s="236"/>
      <c r="E1497" s="236"/>
      <c r="F1497" s="234"/>
      <c r="G1497" s="234"/>
      <c r="H1497" s="234"/>
      <c r="I1497" s="234"/>
      <c r="J1497" s="234"/>
      <c r="K1497" s="237"/>
      <c r="L1497" s="235"/>
      <c r="M1497" s="235"/>
      <c r="N1497" s="235"/>
      <c r="O1497" s="234"/>
      <c r="P1497" s="11"/>
    </row>
    <row r="1498" spans="1:82" ht="15" hidden="1" customHeight="1" x14ac:dyDescent="0.2">
      <c r="A1498" s="235"/>
      <c r="B1498" s="235"/>
      <c r="C1498" s="238"/>
      <c r="D1498" s="236"/>
      <c r="E1498" s="236"/>
      <c r="F1498" s="234"/>
      <c r="G1498" s="234"/>
      <c r="H1498" s="234"/>
      <c r="I1498" s="234"/>
      <c r="J1498" s="234"/>
      <c r="K1498" s="237"/>
      <c r="L1498" s="235"/>
      <c r="M1498" s="235"/>
      <c r="N1498" s="235"/>
      <c r="O1498" s="234"/>
      <c r="P1498" s="11"/>
    </row>
    <row r="1499" spans="1:82" x14ac:dyDescent="0.2">
      <c r="A1499" s="235"/>
      <c r="B1499" s="235"/>
      <c r="C1499" s="238"/>
      <c r="D1499" s="236"/>
      <c r="E1499" s="236"/>
      <c r="F1499" s="234"/>
      <c r="G1499" s="234"/>
      <c r="H1499" s="234"/>
      <c r="I1499" s="234"/>
      <c r="J1499" s="234"/>
      <c r="K1499" s="237"/>
      <c r="L1499" s="235"/>
      <c r="M1499" s="235"/>
      <c r="N1499" s="235"/>
      <c r="O1499" s="234"/>
      <c r="Q1499" s="205"/>
      <c r="R1499" s="205"/>
      <c r="S1499" s="205"/>
      <c r="T1499" s="205"/>
      <c r="U1499" s="205"/>
      <c r="V1499" s="205"/>
      <c r="W1499" s="205"/>
      <c r="X1499" s="205"/>
      <c r="Y1499" s="205"/>
      <c r="Z1499" s="205"/>
      <c r="AA1499" s="205"/>
      <c r="AB1499" s="205"/>
      <c r="AC1499" s="205"/>
      <c r="AD1499" s="205"/>
      <c r="AE1499" s="205"/>
      <c r="AF1499" s="205"/>
      <c r="AG1499" s="205"/>
      <c r="AH1499" s="205"/>
      <c r="AI1499" s="205"/>
      <c r="AJ1499" s="205"/>
      <c r="AK1499" s="205"/>
      <c r="AL1499" s="205"/>
      <c r="AM1499" s="205"/>
      <c r="AN1499" s="205"/>
      <c r="AO1499" s="205"/>
      <c r="AP1499" s="205"/>
      <c r="AQ1499" s="205"/>
      <c r="AR1499" s="205"/>
      <c r="AS1499" s="205"/>
      <c r="AT1499" s="205"/>
      <c r="AU1499" s="205"/>
      <c r="AV1499" s="205"/>
      <c r="AW1499" s="205"/>
      <c r="AX1499" s="205"/>
      <c r="AY1499" s="205"/>
      <c r="AZ1499" s="205"/>
      <c r="BA1499" s="205"/>
      <c r="BB1499" s="205"/>
      <c r="BC1499" s="205"/>
      <c r="BD1499" s="205"/>
      <c r="BE1499" s="205"/>
      <c r="BF1499" s="205"/>
      <c r="BG1499" s="205"/>
      <c r="BH1499" s="205"/>
      <c r="BI1499" s="205"/>
      <c r="BJ1499" s="205"/>
      <c r="BK1499" s="205"/>
      <c r="BL1499" s="205"/>
      <c r="BM1499" s="205"/>
      <c r="BN1499" s="205"/>
      <c r="BO1499" s="205"/>
      <c r="BP1499" s="205"/>
      <c r="BQ1499" s="205"/>
      <c r="BR1499" s="205"/>
      <c r="BS1499" s="205"/>
      <c r="BT1499" s="205"/>
      <c r="BU1499" s="205"/>
      <c r="BV1499" s="205"/>
      <c r="BW1499" s="205"/>
      <c r="BX1499" s="205"/>
      <c r="BY1499" s="205"/>
      <c r="BZ1499" s="205"/>
      <c r="CA1499" s="205"/>
      <c r="CB1499" s="205"/>
      <c r="CC1499" s="205"/>
      <c r="CD1499" s="205"/>
    </row>
    <row r="1500" spans="1:82" x14ac:dyDescent="0.2">
      <c r="A1500" s="235"/>
      <c r="B1500" s="268" t="s">
        <v>430</v>
      </c>
      <c r="C1500" s="252">
        <v>438702.94</v>
      </c>
      <c r="D1500" s="236"/>
      <c r="E1500" s="236"/>
      <c r="F1500" s="234"/>
      <c r="G1500" s="234"/>
      <c r="H1500" s="234"/>
      <c r="I1500" s="234"/>
      <c r="J1500" s="234"/>
      <c r="K1500" s="237"/>
      <c r="L1500" s="235"/>
      <c r="M1500" s="235"/>
      <c r="N1500" s="235"/>
      <c r="O1500" s="234"/>
      <c r="Q1500" s="205"/>
      <c r="R1500" s="205"/>
      <c r="S1500" s="205"/>
      <c r="T1500" s="205"/>
      <c r="U1500" s="205"/>
      <c r="V1500" s="205"/>
      <c r="W1500" s="205"/>
      <c r="X1500" s="205"/>
      <c r="Y1500" s="205"/>
      <c r="Z1500" s="205"/>
      <c r="AA1500" s="205"/>
      <c r="AB1500" s="205"/>
      <c r="AC1500" s="205"/>
      <c r="AD1500" s="205"/>
      <c r="AE1500" s="205"/>
      <c r="AF1500" s="205"/>
      <c r="AG1500" s="205"/>
      <c r="AH1500" s="205"/>
      <c r="AI1500" s="205"/>
      <c r="AJ1500" s="205"/>
      <c r="AK1500" s="205"/>
      <c r="AL1500" s="205"/>
      <c r="AM1500" s="205"/>
      <c r="AN1500" s="205"/>
      <c r="AO1500" s="205"/>
      <c r="AP1500" s="205"/>
      <c r="AQ1500" s="205"/>
      <c r="AR1500" s="205"/>
      <c r="AS1500" s="205"/>
      <c r="AT1500" s="205"/>
      <c r="AU1500" s="205"/>
      <c r="AV1500" s="205"/>
      <c r="AW1500" s="205"/>
      <c r="AX1500" s="205"/>
      <c r="AY1500" s="205"/>
      <c r="AZ1500" s="205"/>
      <c r="BA1500" s="205"/>
      <c r="BB1500" s="205"/>
      <c r="BC1500" s="205"/>
      <c r="BD1500" s="205"/>
      <c r="BE1500" s="205"/>
      <c r="BF1500" s="205"/>
      <c r="BG1500" s="205"/>
      <c r="BH1500" s="205"/>
      <c r="BI1500" s="205"/>
      <c r="BJ1500" s="205"/>
      <c r="BK1500" s="205"/>
      <c r="BL1500" s="205"/>
      <c r="BM1500" s="205"/>
      <c r="BN1500" s="205"/>
      <c r="BO1500" s="205"/>
      <c r="BP1500" s="205"/>
      <c r="BQ1500" s="205"/>
      <c r="BR1500" s="205"/>
      <c r="BS1500" s="205"/>
      <c r="BT1500" s="205"/>
      <c r="BU1500" s="205"/>
      <c r="BV1500" s="205"/>
      <c r="BW1500" s="205"/>
      <c r="BX1500" s="205"/>
      <c r="BY1500" s="205"/>
      <c r="BZ1500" s="205"/>
      <c r="CA1500" s="205"/>
      <c r="CB1500" s="205"/>
      <c r="CC1500" s="205"/>
      <c r="CD1500" s="205"/>
    </row>
    <row r="1501" spans="1:82" x14ac:dyDescent="0.2">
      <c r="A1501" s="235"/>
      <c r="B1501" s="235"/>
      <c r="C1501" s="238"/>
      <c r="D1501" s="236"/>
      <c r="E1501" s="236"/>
      <c r="F1501" s="234"/>
      <c r="G1501" s="234"/>
      <c r="H1501" s="234"/>
      <c r="I1501" s="234"/>
      <c r="J1501" s="234"/>
      <c r="K1501" s="237"/>
      <c r="L1501" s="235"/>
      <c r="M1501" s="235"/>
      <c r="N1501" s="235"/>
      <c r="O1501" s="234"/>
      <c r="Q1501" s="205"/>
      <c r="R1501" s="205"/>
      <c r="S1501" s="205"/>
      <c r="T1501" s="205"/>
      <c r="U1501" s="205"/>
      <c r="V1501" s="205"/>
      <c r="W1501" s="205"/>
      <c r="X1501" s="205"/>
      <c r="Y1501" s="205"/>
      <c r="Z1501" s="205"/>
      <c r="AA1501" s="205"/>
      <c r="AB1501" s="205"/>
      <c r="AC1501" s="205"/>
      <c r="AD1501" s="205"/>
      <c r="AE1501" s="205"/>
      <c r="AF1501" s="205"/>
      <c r="AG1501" s="205"/>
      <c r="AH1501" s="205"/>
      <c r="AI1501" s="205"/>
      <c r="AJ1501" s="205"/>
      <c r="AK1501" s="205"/>
      <c r="AL1501" s="205"/>
      <c r="AM1501" s="205"/>
      <c r="AN1501" s="205"/>
      <c r="AO1501" s="205"/>
      <c r="AP1501" s="205"/>
      <c r="AQ1501" s="205"/>
      <c r="AR1501" s="205"/>
      <c r="AS1501" s="205"/>
      <c r="AT1501" s="205"/>
      <c r="AU1501" s="205"/>
      <c r="AV1501" s="205"/>
      <c r="AW1501" s="205"/>
      <c r="AX1501" s="205"/>
      <c r="AY1501" s="205"/>
      <c r="AZ1501" s="205"/>
      <c r="BA1501" s="205"/>
      <c r="BB1501" s="205"/>
      <c r="BC1501" s="205"/>
      <c r="BD1501" s="205"/>
      <c r="BE1501" s="205"/>
      <c r="BF1501" s="205"/>
      <c r="BG1501" s="205"/>
      <c r="BH1501" s="205"/>
      <c r="BI1501" s="205"/>
      <c r="BJ1501" s="205"/>
      <c r="BK1501" s="205"/>
      <c r="BL1501" s="205"/>
      <c r="BM1501" s="205"/>
      <c r="BN1501" s="205"/>
      <c r="BO1501" s="205"/>
      <c r="BP1501" s="205"/>
      <c r="BQ1501" s="205"/>
      <c r="BR1501" s="205"/>
      <c r="BS1501" s="205"/>
      <c r="BT1501" s="205"/>
      <c r="BU1501" s="205"/>
      <c r="BV1501" s="205"/>
      <c r="BW1501" s="205"/>
      <c r="BX1501" s="205"/>
      <c r="BY1501" s="205"/>
      <c r="BZ1501" s="205"/>
      <c r="CA1501" s="205"/>
      <c r="CB1501" s="205"/>
      <c r="CC1501" s="205"/>
      <c r="CD1501" s="205"/>
    </row>
    <row r="1502" spans="1:82" x14ac:dyDescent="0.2">
      <c r="A1502" s="235"/>
      <c r="B1502" s="235"/>
      <c r="C1502" s="238"/>
      <c r="D1502" s="236"/>
      <c r="E1502" s="236"/>
      <c r="F1502" s="234"/>
      <c r="G1502" s="234"/>
      <c r="H1502" s="234"/>
      <c r="I1502" s="234"/>
      <c r="J1502" s="234"/>
      <c r="K1502" s="237"/>
      <c r="L1502" s="235"/>
      <c r="M1502" s="235"/>
      <c r="N1502" s="235"/>
      <c r="O1502" s="234"/>
    </row>
    <row r="1503" spans="1:82" x14ac:dyDescent="0.2">
      <c r="A1503" s="235"/>
      <c r="B1503" s="235"/>
      <c r="C1503" s="238"/>
      <c r="D1503" s="236"/>
      <c r="E1503" s="236"/>
      <c r="F1503" s="234"/>
      <c r="G1503" s="234"/>
      <c r="H1503" s="234"/>
      <c r="I1503" s="234"/>
      <c r="J1503" s="234"/>
      <c r="K1503" s="237"/>
      <c r="L1503" s="235"/>
      <c r="M1503" s="235"/>
      <c r="N1503" s="235"/>
      <c r="O1503" s="234"/>
    </row>
    <row r="1504" spans="1:82" x14ac:dyDescent="0.2">
      <c r="A1504" s="235"/>
      <c r="B1504" s="235"/>
      <c r="C1504" s="238"/>
      <c r="D1504" s="236"/>
      <c r="E1504" s="236"/>
      <c r="F1504" s="234"/>
      <c r="G1504" s="234"/>
      <c r="H1504" s="234"/>
      <c r="I1504" s="234"/>
      <c r="J1504" s="234"/>
      <c r="K1504" s="237"/>
      <c r="L1504" s="235"/>
      <c r="M1504" s="235"/>
      <c r="N1504" s="235"/>
      <c r="O1504" s="234"/>
    </row>
    <row r="1505" spans="1:15" x14ac:dyDescent="0.2">
      <c r="A1505" s="235"/>
      <c r="B1505" s="235"/>
      <c r="C1505" s="238"/>
      <c r="D1505" s="236"/>
      <c r="E1505" s="236"/>
      <c r="F1505" s="234"/>
      <c r="G1505" s="234"/>
      <c r="H1505" s="234"/>
      <c r="I1505" s="234"/>
      <c r="J1505" s="234"/>
      <c r="K1505" s="237"/>
      <c r="L1505" s="235"/>
      <c r="M1505" s="235"/>
      <c r="N1505" s="235"/>
      <c r="O1505" s="234"/>
    </row>
    <row r="1506" spans="1:15" x14ac:dyDescent="0.2">
      <c r="A1506" s="235"/>
      <c r="B1506" s="235"/>
      <c r="C1506" s="238"/>
      <c r="D1506" s="236"/>
      <c r="E1506" s="236"/>
      <c r="F1506" s="234"/>
      <c r="G1506" s="234"/>
      <c r="H1506" s="234"/>
      <c r="I1506" s="234"/>
      <c r="J1506" s="234"/>
      <c r="K1506" s="237"/>
      <c r="L1506" s="235"/>
      <c r="M1506" s="235"/>
      <c r="N1506" s="235"/>
      <c r="O1506" s="234"/>
    </row>
    <row r="1507" spans="1:15" x14ac:dyDescent="0.2">
      <c r="A1507" s="235"/>
      <c r="B1507" s="235"/>
      <c r="C1507" s="238"/>
      <c r="D1507" s="236"/>
      <c r="E1507" s="236"/>
      <c r="F1507" s="234"/>
      <c r="G1507" s="234"/>
      <c r="H1507" s="234"/>
      <c r="I1507" s="234"/>
      <c r="J1507" s="234"/>
      <c r="K1507" s="237"/>
      <c r="L1507" s="235"/>
      <c r="M1507" s="235"/>
      <c r="N1507" s="235"/>
      <c r="O1507" s="234"/>
    </row>
    <row r="1508" spans="1:15" x14ac:dyDescent="0.2">
      <c r="A1508" s="235"/>
      <c r="B1508" s="235"/>
      <c r="C1508" s="238"/>
      <c r="D1508" s="236"/>
      <c r="E1508" s="236"/>
      <c r="F1508" s="234"/>
      <c r="G1508" s="234"/>
      <c r="H1508" s="234"/>
      <c r="I1508" s="234"/>
      <c r="J1508" s="234"/>
      <c r="K1508" s="237"/>
      <c r="L1508" s="235"/>
      <c r="M1508" s="235"/>
      <c r="N1508" s="235"/>
      <c r="O1508" s="234"/>
    </row>
    <row r="1509" spans="1:15" x14ac:dyDescent="0.2">
      <c r="A1509" s="235"/>
      <c r="B1509" s="235"/>
      <c r="C1509" s="238"/>
      <c r="D1509" s="236"/>
      <c r="E1509" s="236"/>
      <c r="F1509" s="234"/>
      <c r="G1509" s="234"/>
      <c r="H1509" s="234"/>
      <c r="I1509" s="234"/>
      <c r="J1509" s="234"/>
      <c r="K1509" s="237"/>
      <c r="L1509" s="235"/>
      <c r="M1509" s="235"/>
      <c r="N1509" s="235"/>
      <c r="O1509" s="234"/>
    </row>
  </sheetData>
  <autoFilter ref="A1:O1498" xr:uid="{00000000-0001-0000-0000-000000000000}">
    <filterColumn colId="0">
      <filters>
        <dateGroupItem year="2023" month="9" dateTimeGrouping="month"/>
        <dateGroupItem year="2023" month="10" dateTimeGrouping="month"/>
        <dateGroupItem year="2023" month="11" dateTimeGrouping="month"/>
      </filters>
    </filterColumn>
  </autoFilter>
  <sortState xmlns:xlrd2="http://schemas.microsoft.com/office/spreadsheetml/2017/richdata2" ref="A1281:CD1510">
    <sortCondition ref="D2:D1510"/>
  </sortState>
  <phoneticPr fontId="14" type="noConversion"/>
  <dataValidations count="2">
    <dataValidation type="list" allowBlank="1" showInputMessage="1" showErrorMessage="1" sqref="J2:J102 J124 AN611 J136:J1099 J1101:J1486" xr:uid="{D9F3051F-584F-434F-9A61-55D386C472B3}">
      <formula1>SME</formula1>
    </dataValidation>
    <dataValidation type="list" allowBlank="1" showInputMessage="1" showErrorMessage="1" sqref="G105 G310 G243 G286 G290 G231 G299 G307 G112 G124 G2:G102 G136:G226" xr:uid="{40F1EC85-E21E-466B-BA42-598261D0D47F}">
      <formula1>Lots</formula1>
    </dataValidation>
  </dataValidations>
  <pageMargins left="0.7" right="0.7" top="0.75" bottom="0.75" header="0.3" footer="0.3"/>
  <pageSetup paperSize="8" scale="14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42BE692-B1A8-4E49-BF27-9CC048A02EC2}">
          <x14:formula1>
            <xm:f>'2. Provider Details'!$A$2:$A$50</xm:f>
          </x14:formula1>
          <xm:sqref>D2:D508</xm:sqref>
        </x14:dataValidation>
        <x14:dataValidation type="list" allowBlank="1" showInputMessage="1" showErrorMessage="1" xr:uid="{B4AEF914-79C2-4F74-8613-D10757C2FF64}">
          <x14:formula1>
            <xm:f>'3. QTR Monitoring Requirement'!$H$9:$H$37</xm:f>
          </x14:formula1>
          <xm:sqref>S611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F337E-3770-4E4A-B5A2-4BE987958803}">
  <dimension ref="A1:I180"/>
  <sheetViews>
    <sheetView zoomScale="90" zoomScaleNormal="90" workbookViewId="0">
      <pane xSplit="1" ySplit="1" topLeftCell="B30" activePane="bottomRight" state="frozen"/>
      <selection pane="topRight" activeCell="B1" sqref="B1"/>
      <selection pane="bottomLeft" activeCell="A2" sqref="A2"/>
      <selection pane="bottomRight" activeCell="D32" sqref="D32"/>
    </sheetView>
  </sheetViews>
  <sheetFormatPr defaultColWidth="8.88671875" defaultRowHeight="14.25" x14ac:dyDescent="0.2"/>
  <cols>
    <col min="1" max="1" width="30.88671875" style="164" customWidth="1"/>
    <col min="2" max="3" width="31.109375" style="164" customWidth="1"/>
    <col min="4" max="4" width="43" style="128" customWidth="1"/>
    <col min="5" max="5" width="33.44140625" style="128" customWidth="1"/>
    <col min="6" max="6" width="14.109375" style="128" customWidth="1"/>
    <col min="7" max="7" width="11" style="128" customWidth="1"/>
    <col min="8" max="8" width="15.109375" style="128" customWidth="1"/>
    <col min="9" max="9" width="63.88671875" style="128" customWidth="1"/>
    <col min="10" max="16384" width="8.88671875" style="128"/>
  </cols>
  <sheetData>
    <row r="1" spans="1:9" s="114" customFormat="1" ht="24" customHeight="1" x14ac:dyDescent="0.2">
      <c r="A1" s="111" t="s">
        <v>2</v>
      </c>
      <c r="B1" s="111" t="s">
        <v>119</v>
      </c>
      <c r="C1" s="111" t="s">
        <v>216</v>
      </c>
      <c r="D1" s="112" t="s">
        <v>120</v>
      </c>
      <c r="E1" s="113" t="s">
        <v>113</v>
      </c>
      <c r="F1" s="113" t="s">
        <v>121</v>
      </c>
      <c r="G1" s="113" t="s">
        <v>122</v>
      </c>
      <c r="H1" s="113" t="s">
        <v>123</v>
      </c>
      <c r="I1" s="112" t="s">
        <v>235</v>
      </c>
    </row>
    <row r="2" spans="1:9" s="122" customFormat="1" ht="71.25" x14ac:dyDescent="0.2">
      <c r="A2" s="115" t="s">
        <v>189</v>
      </c>
      <c r="B2" s="116" t="s">
        <v>315</v>
      </c>
      <c r="C2" s="117" t="s">
        <v>246</v>
      </c>
      <c r="D2" s="118" t="s">
        <v>238</v>
      </c>
      <c r="E2" s="119"/>
      <c r="F2" s="120">
        <v>220425676</v>
      </c>
      <c r="G2" s="120" t="s">
        <v>12</v>
      </c>
      <c r="H2" s="120">
        <v>20113857</v>
      </c>
      <c r="I2" s="121" t="s">
        <v>241</v>
      </c>
    </row>
    <row r="3" spans="1:9" ht="57" x14ac:dyDescent="0.2">
      <c r="A3" s="123" t="s">
        <v>124</v>
      </c>
      <c r="B3" s="124" t="s">
        <v>125</v>
      </c>
      <c r="C3" s="124" t="s">
        <v>236</v>
      </c>
      <c r="D3" s="125" t="s">
        <v>126</v>
      </c>
      <c r="E3" s="126"/>
      <c r="F3" s="126">
        <v>217220559</v>
      </c>
      <c r="G3" s="126" t="s">
        <v>12</v>
      </c>
      <c r="H3" s="126">
        <v>20110664</v>
      </c>
      <c r="I3" s="127"/>
    </row>
    <row r="4" spans="1:9" ht="60" customHeight="1" x14ac:dyDescent="0.2">
      <c r="A4" s="129" t="s">
        <v>326</v>
      </c>
      <c r="B4" s="226" t="s">
        <v>330</v>
      </c>
      <c r="C4" s="130" t="s">
        <v>328</v>
      </c>
      <c r="D4" s="131" t="s">
        <v>327</v>
      </c>
      <c r="E4" s="132"/>
      <c r="F4" s="132" t="s">
        <v>44</v>
      </c>
      <c r="G4" s="132" t="s">
        <v>12</v>
      </c>
      <c r="H4" s="132">
        <v>20100025</v>
      </c>
      <c r="I4" s="127"/>
    </row>
    <row r="5" spans="1:9" ht="71.25" x14ac:dyDescent="0.2">
      <c r="A5" s="133" t="s">
        <v>100</v>
      </c>
      <c r="B5" s="134" t="s">
        <v>84</v>
      </c>
      <c r="C5" s="134" t="s">
        <v>217</v>
      </c>
      <c r="D5" s="179" t="s">
        <v>127</v>
      </c>
      <c r="E5" s="136">
        <v>270</v>
      </c>
      <c r="F5" s="137" t="s">
        <v>44</v>
      </c>
      <c r="G5" s="137" t="s">
        <v>12</v>
      </c>
      <c r="H5" s="137">
        <v>20089484</v>
      </c>
      <c r="I5" s="138" t="s">
        <v>290</v>
      </c>
    </row>
    <row r="6" spans="1:9" ht="57" x14ac:dyDescent="0.2">
      <c r="A6" s="133" t="s">
        <v>402</v>
      </c>
      <c r="B6" s="134" t="s">
        <v>403</v>
      </c>
      <c r="C6" s="134" t="s">
        <v>404</v>
      </c>
      <c r="D6" s="179" t="s">
        <v>405</v>
      </c>
      <c r="E6" s="136"/>
      <c r="F6" s="137"/>
      <c r="G6" s="137"/>
      <c r="H6" s="137">
        <v>20125162</v>
      </c>
      <c r="I6" s="138"/>
    </row>
    <row r="7" spans="1:9" ht="42.75" x14ac:dyDescent="0.2">
      <c r="A7" s="133" t="s">
        <v>384</v>
      </c>
      <c r="B7" s="134" t="s">
        <v>386</v>
      </c>
      <c r="C7" s="134" t="s">
        <v>387</v>
      </c>
      <c r="D7" s="179" t="s">
        <v>385</v>
      </c>
      <c r="E7" s="136"/>
      <c r="F7" s="137">
        <v>227743123</v>
      </c>
      <c r="G7" s="137" t="s">
        <v>12</v>
      </c>
      <c r="H7" s="137">
        <v>20124252</v>
      </c>
      <c r="I7" s="138"/>
    </row>
    <row r="8" spans="1:9" ht="71.25" x14ac:dyDescent="0.2">
      <c r="A8" s="133" t="s">
        <v>151</v>
      </c>
      <c r="B8" s="227" t="s">
        <v>312</v>
      </c>
      <c r="C8" s="134" t="s">
        <v>215</v>
      </c>
      <c r="D8" s="139" t="s">
        <v>255</v>
      </c>
      <c r="E8" s="137"/>
      <c r="F8" s="137" t="s">
        <v>44</v>
      </c>
      <c r="G8" s="137" t="s">
        <v>12</v>
      </c>
      <c r="H8" s="137">
        <v>20111281</v>
      </c>
      <c r="I8" s="121" t="s">
        <v>262</v>
      </c>
    </row>
    <row r="9" spans="1:9" ht="57" x14ac:dyDescent="0.2">
      <c r="A9" s="133" t="s">
        <v>161</v>
      </c>
      <c r="B9" s="134" t="s">
        <v>200</v>
      </c>
      <c r="C9" s="134" t="s">
        <v>239</v>
      </c>
      <c r="D9" s="180" t="s">
        <v>240</v>
      </c>
      <c r="E9" s="140"/>
      <c r="F9" s="137" t="s">
        <v>44</v>
      </c>
      <c r="G9" s="137" t="s">
        <v>12</v>
      </c>
      <c r="H9" s="137">
        <v>20108733</v>
      </c>
      <c r="I9" s="138" t="s">
        <v>242</v>
      </c>
    </row>
    <row r="10" spans="1:9" ht="57" x14ac:dyDescent="0.2">
      <c r="A10" s="123" t="s">
        <v>110</v>
      </c>
      <c r="B10" s="124" t="s">
        <v>157</v>
      </c>
      <c r="C10" s="124" t="s">
        <v>247</v>
      </c>
      <c r="D10" s="125" t="s">
        <v>158</v>
      </c>
      <c r="E10" s="141">
        <v>40</v>
      </c>
      <c r="F10" s="126" t="s">
        <v>44</v>
      </c>
      <c r="G10" s="126" t="s">
        <v>12</v>
      </c>
      <c r="H10" s="142">
        <v>20111280</v>
      </c>
      <c r="I10" s="138" t="s">
        <v>294</v>
      </c>
    </row>
    <row r="11" spans="1:9" ht="72" thickBot="1" x14ac:dyDescent="0.25">
      <c r="A11" s="133" t="s">
        <v>159</v>
      </c>
      <c r="B11" s="134" t="s">
        <v>272</v>
      </c>
      <c r="C11" s="134" t="s">
        <v>273</v>
      </c>
      <c r="D11" s="180" t="s">
        <v>201</v>
      </c>
      <c r="E11" s="140"/>
      <c r="F11" s="137">
        <v>217283061</v>
      </c>
      <c r="G11" s="137" t="s">
        <v>12</v>
      </c>
      <c r="H11" s="137">
        <v>20067747</v>
      </c>
      <c r="I11" s="138" t="s">
        <v>274</v>
      </c>
    </row>
    <row r="12" spans="1:9" ht="15" x14ac:dyDescent="0.2">
      <c r="A12" s="269" t="s">
        <v>421</v>
      </c>
      <c r="B12" s="269" t="s">
        <v>422</v>
      </c>
      <c r="C12" s="269" t="s">
        <v>423</v>
      </c>
      <c r="D12" s="271" t="s">
        <v>424</v>
      </c>
      <c r="E12" s="269"/>
      <c r="F12" s="269">
        <v>217389215</v>
      </c>
      <c r="G12" s="269" t="s">
        <v>420</v>
      </c>
      <c r="H12" s="243"/>
      <c r="I12" s="138"/>
    </row>
    <row r="13" spans="1:9" ht="66.75" customHeight="1" thickBot="1" x14ac:dyDescent="0.25">
      <c r="A13" s="270"/>
      <c r="B13" s="270"/>
      <c r="C13" s="270"/>
      <c r="D13" s="272"/>
      <c r="E13" s="270"/>
      <c r="F13" s="270"/>
      <c r="G13" s="270"/>
      <c r="H13" s="244">
        <v>20125909</v>
      </c>
      <c r="I13" s="127"/>
    </row>
    <row r="14" spans="1:9" s="149" customFormat="1" ht="71.25" x14ac:dyDescent="0.2">
      <c r="A14" s="143" t="s">
        <v>173</v>
      </c>
      <c r="B14" s="228" t="s">
        <v>202</v>
      </c>
      <c r="C14" s="144" t="s">
        <v>218</v>
      </c>
      <c r="D14" s="145" t="s">
        <v>224</v>
      </c>
      <c r="E14" s="146"/>
      <c r="F14" s="147">
        <v>216898971</v>
      </c>
      <c r="G14" s="147" t="s">
        <v>12</v>
      </c>
      <c r="H14" s="147">
        <v>20090825</v>
      </c>
      <c r="I14" s="148" t="s">
        <v>281</v>
      </c>
    </row>
    <row r="15" spans="1:9" ht="42.75" x14ac:dyDescent="0.2">
      <c r="A15" s="133" t="s">
        <v>117</v>
      </c>
      <c r="B15" s="134" t="s">
        <v>118</v>
      </c>
      <c r="C15" s="134" t="s">
        <v>219</v>
      </c>
      <c r="D15" s="135" t="s">
        <v>128</v>
      </c>
      <c r="E15" s="137"/>
      <c r="F15" s="137" t="s">
        <v>44</v>
      </c>
      <c r="G15" s="137" t="s">
        <v>12</v>
      </c>
      <c r="H15" s="137">
        <v>20072170</v>
      </c>
      <c r="I15" s="138" t="s">
        <v>263</v>
      </c>
    </row>
    <row r="16" spans="1:9" ht="85.5" x14ac:dyDescent="0.2">
      <c r="A16" s="123" t="s">
        <v>129</v>
      </c>
      <c r="B16" s="124" t="s">
        <v>237</v>
      </c>
      <c r="C16" s="124" t="s">
        <v>310</v>
      </c>
      <c r="D16" s="223" t="s">
        <v>301</v>
      </c>
      <c r="E16" s="141">
        <v>47</v>
      </c>
      <c r="F16" s="126" t="s">
        <v>44</v>
      </c>
      <c r="G16" s="126" t="s">
        <v>12</v>
      </c>
      <c r="H16" s="126">
        <v>20060935</v>
      </c>
      <c r="I16" s="151" t="s">
        <v>285</v>
      </c>
    </row>
    <row r="17" spans="1:9" ht="57" x14ac:dyDescent="0.2">
      <c r="A17" s="133" t="s">
        <v>83</v>
      </c>
      <c r="B17" s="134" t="s">
        <v>155</v>
      </c>
      <c r="C17" s="134" t="s">
        <v>243</v>
      </c>
      <c r="D17" s="139" t="s">
        <v>368</v>
      </c>
      <c r="E17" s="136">
        <v>70</v>
      </c>
      <c r="F17" s="137">
        <v>220709030</v>
      </c>
      <c r="G17" s="137" t="s">
        <v>12</v>
      </c>
      <c r="H17" s="137" t="s">
        <v>156</v>
      </c>
      <c r="I17" s="138" t="s">
        <v>258</v>
      </c>
    </row>
    <row r="18" spans="1:9" ht="42.75" x14ac:dyDescent="0.2">
      <c r="A18" s="133" t="s">
        <v>175</v>
      </c>
      <c r="B18" s="134" t="s">
        <v>203</v>
      </c>
      <c r="C18" s="134" t="s">
        <v>220</v>
      </c>
      <c r="D18" s="139" t="s">
        <v>313</v>
      </c>
      <c r="E18" s="140"/>
      <c r="F18" s="137" t="s">
        <v>44</v>
      </c>
      <c r="G18" s="137" t="s">
        <v>12</v>
      </c>
      <c r="H18" s="137">
        <v>20028794</v>
      </c>
      <c r="I18" s="138" t="s">
        <v>264</v>
      </c>
    </row>
    <row r="19" spans="1:9" ht="57" x14ac:dyDescent="0.2">
      <c r="A19" s="123" t="s">
        <v>287</v>
      </c>
      <c r="B19" s="124" t="s">
        <v>288</v>
      </c>
      <c r="C19" s="124" t="s">
        <v>289</v>
      </c>
      <c r="D19" s="145" t="s">
        <v>297</v>
      </c>
      <c r="E19" s="150"/>
      <c r="F19" s="126"/>
      <c r="G19" s="126" t="s">
        <v>12</v>
      </c>
      <c r="H19" s="126">
        <v>20109540</v>
      </c>
      <c r="I19" s="151" t="s">
        <v>296</v>
      </c>
    </row>
    <row r="20" spans="1:9" s="163" customFormat="1" ht="57" x14ac:dyDescent="0.2">
      <c r="A20" s="129" t="s">
        <v>388</v>
      </c>
      <c r="B20" s="130" t="s">
        <v>392</v>
      </c>
      <c r="C20" s="130" t="s">
        <v>389</v>
      </c>
      <c r="D20" s="222" t="s">
        <v>390</v>
      </c>
      <c r="E20" s="127"/>
      <c r="F20" s="132">
        <v>223052211</v>
      </c>
      <c r="G20" s="132"/>
      <c r="H20" s="132">
        <v>20124471</v>
      </c>
      <c r="I20" s="121"/>
    </row>
    <row r="21" spans="1:9" ht="57" x14ac:dyDescent="0.2">
      <c r="A21" s="133" t="s">
        <v>199</v>
      </c>
      <c r="B21" s="134" t="s">
        <v>130</v>
      </c>
      <c r="C21" s="134" t="s">
        <v>244</v>
      </c>
      <c r="D21" s="139" t="s">
        <v>131</v>
      </c>
      <c r="E21" s="137"/>
      <c r="F21" s="137" t="s">
        <v>44</v>
      </c>
      <c r="G21" s="137" t="s">
        <v>12</v>
      </c>
      <c r="H21" s="137">
        <v>20023155</v>
      </c>
      <c r="I21" s="138" t="s">
        <v>261</v>
      </c>
    </row>
    <row r="22" spans="1:9" ht="57" x14ac:dyDescent="0.2">
      <c r="A22" s="133" t="s">
        <v>132</v>
      </c>
      <c r="B22" s="134" t="s">
        <v>133</v>
      </c>
      <c r="C22" s="134" t="s">
        <v>221</v>
      </c>
      <c r="D22" s="135" t="s">
        <v>134</v>
      </c>
      <c r="E22" s="152" t="s">
        <v>135</v>
      </c>
      <c r="F22" s="137" t="s">
        <v>44</v>
      </c>
      <c r="G22" s="137" t="s">
        <v>12</v>
      </c>
      <c r="H22" s="137">
        <v>20093301</v>
      </c>
      <c r="I22" s="138" t="s">
        <v>269</v>
      </c>
    </row>
    <row r="23" spans="1:9" ht="57" x14ac:dyDescent="0.2">
      <c r="A23" s="133" t="s">
        <v>369</v>
      </c>
      <c r="B23" s="134" t="s">
        <v>379</v>
      </c>
      <c r="C23" s="134" t="s">
        <v>370</v>
      </c>
      <c r="D23" s="179" t="s">
        <v>414</v>
      </c>
      <c r="E23" s="220" t="s">
        <v>377</v>
      </c>
      <c r="F23" s="204"/>
      <c r="G23" s="137"/>
      <c r="H23" s="137">
        <v>20123188</v>
      </c>
      <c r="I23" s="138"/>
    </row>
    <row r="24" spans="1:9" ht="54" customHeight="1" x14ac:dyDescent="0.2">
      <c r="A24" s="129" t="s">
        <v>360</v>
      </c>
      <c r="B24" s="203" t="s">
        <v>393</v>
      </c>
      <c r="C24" s="130" t="s">
        <v>361</v>
      </c>
      <c r="D24" s="121" t="s">
        <v>362</v>
      </c>
      <c r="E24" s="127"/>
      <c r="F24" s="204"/>
      <c r="G24" s="137"/>
      <c r="H24" s="137"/>
      <c r="I24" s="138"/>
    </row>
    <row r="25" spans="1:9" ht="42.75" x14ac:dyDescent="0.2">
      <c r="A25" s="133" t="s">
        <v>305</v>
      </c>
      <c r="B25" s="134" t="s">
        <v>371</v>
      </c>
      <c r="C25" s="134" t="s">
        <v>304</v>
      </c>
      <c r="D25" s="231" t="s">
        <v>412</v>
      </c>
      <c r="E25" s="153"/>
      <c r="F25" s="154"/>
      <c r="G25" s="153" t="s">
        <v>12</v>
      </c>
      <c r="H25" s="137">
        <v>20108551</v>
      </c>
      <c r="I25" s="138"/>
    </row>
    <row r="26" spans="1:9" ht="71.25" x14ac:dyDescent="0.2">
      <c r="A26" s="133" t="s">
        <v>171</v>
      </c>
      <c r="B26" s="227" t="s">
        <v>204</v>
      </c>
      <c r="C26" s="155" t="s">
        <v>259</v>
      </c>
      <c r="D26" s="135" t="s">
        <v>172</v>
      </c>
      <c r="E26" s="140"/>
      <c r="F26" s="156">
        <v>216565963</v>
      </c>
      <c r="G26" s="137" t="s">
        <v>12</v>
      </c>
      <c r="H26" s="137">
        <v>20113881</v>
      </c>
      <c r="I26" s="138" t="s">
        <v>260</v>
      </c>
    </row>
    <row r="27" spans="1:9" ht="71.25" x14ac:dyDescent="0.2">
      <c r="A27" s="123" t="s">
        <v>160</v>
      </c>
      <c r="B27" s="124" t="s">
        <v>205</v>
      </c>
      <c r="C27" s="206" t="s">
        <v>338</v>
      </c>
      <c r="D27" s="207" t="s">
        <v>339</v>
      </c>
      <c r="E27" s="150"/>
      <c r="F27" s="126" t="s">
        <v>44</v>
      </c>
      <c r="G27" s="126" t="s">
        <v>13</v>
      </c>
      <c r="H27" s="126">
        <v>20020745</v>
      </c>
      <c r="I27" s="138" t="s">
        <v>257</v>
      </c>
    </row>
    <row r="28" spans="1:9" ht="75" customHeight="1" x14ac:dyDescent="0.2">
      <c r="A28" s="133" t="s">
        <v>316</v>
      </c>
      <c r="B28" s="227" t="s">
        <v>317</v>
      </c>
      <c r="C28" s="155" t="s">
        <v>308</v>
      </c>
      <c r="D28" s="139" t="s">
        <v>309</v>
      </c>
      <c r="E28" s="140"/>
      <c r="F28" s="137" t="s">
        <v>44</v>
      </c>
      <c r="G28" s="137" t="s">
        <v>12</v>
      </c>
      <c r="H28" s="137">
        <v>20120117</v>
      </c>
      <c r="I28" s="138"/>
    </row>
    <row r="29" spans="1:9" ht="57" x14ac:dyDescent="0.2">
      <c r="A29" s="123" t="s">
        <v>45</v>
      </c>
      <c r="B29" s="124" t="s">
        <v>85</v>
      </c>
      <c r="C29" s="124" t="s">
        <v>245</v>
      </c>
      <c r="D29" s="125" t="s">
        <v>136</v>
      </c>
      <c r="E29" s="141">
        <v>150</v>
      </c>
      <c r="F29" s="126">
        <v>221557545</v>
      </c>
      <c r="G29" s="126" t="s">
        <v>12</v>
      </c>
      <c r="H29" s="126">
        <v>20110666</v>
      </c>
      <c r="I29" s="138" t="s">
        <v>265</v>
      </c>
    </row>
    <row r="30" spans="1:9" ht="85.5" x14ac:dyDescent="0.2">
      <c r="A30" s="124" t="s">
        <v>300</v>
      </c>
      <c r="B30" s="124" t="s">
        <v>210</v>
      </c>
      <c r="C30" s="124" t="s">
        <v>223</v>
      </c>
      <c r="D30" s="145" t="s">
        <v>298</v>
      </c>
      <c r="E30" s="150"/>
      <c r="F30" s="126">
        <v>221617071</v>
      </c>
      <c r="G30" s="126" t="s">
        <v>12</v>
      </c>
      <c r="H30" s="126">
        <v>20099327</v>
      </c>
      <c r="I30" s="138" t="s">
        <v>277</v>
      </c>
    </row>
    <row r="31" spans="1:9" ht="57" x14ac:dyDescent="0.2">
      <c r="A31" s="133" t="s">
        <v>181</v>
      </c>
      <c r="B31" s="134" t="s">
        <v>271</v>
      </c>
      <c r="C31" s="157" t="s">
        <v>222</v>
      </c>
      <c r="D31" s="135" t="s">
        <v>182</v>
      </c>
      <c r="E31" s="158"/>
      <c r="F31" s="137">
        <v>223605362</v>
      </c>
      <c r="G31" s="137" t="s">
        <v>12</v>
      </c>
      <c r="H31" s="137">
        <v>20111661</v>
      </c>
      <c r="I31" s="138" t="s">
        <v>270</v>
      </c>
    </row>
    <row r="32" spans="1:9" ht="60.75" thickBot="1" x14ac:dyDescent="0.25">
      <c r="A32" s="239" t="s">
        <v>417</v>
      </c>
      <c r="B32" s="244" t="s">
        <v>425</v>
      </c>
      <c r="C32" s="240" t="s">
        <v>418</v>
      </c>
      <c r="D32" s="241" t="s">
        <v>419</v>
      </c>
      <c r="E32" s="240"/>
      <c r="F32" s="240"/>
      <c r="G32" s="240" t="s">
        <v>420</v>
      </c>
      <c r="H32" s="242">
        <v>20125908</v>
      </c>
      <c r="I32" s="138"/>
    </row>
    <row r="33" spans="1:9" ht="71.25" x14ac:dyDescent="0.2">
      <c r="A33" s="133" t="s">
        <v>329</v>
      </c>
      <c r="B33" s="134" t="s">
        <v>394</v>
      </c>
      <c r="C33" s="157" t="s">
        <v>331</v>
      </c>
      <c r="D33" s="179" t="s">
        <v>382</v>
      </c>
      <c r="E33" s="158"/>
      <c r="F33" s="137"/>
      <c r="G33" s="137"/>
      <c r="H33" s="137"/>
      <c r="I33" s="138"/>
    </row>
    <row r="34" spans="1:9" ht="71.25" x14ac:dyDescent="0.2">
      <c r="A34" s="123" t="s">
        <v>152</v>
      </c>
      <c r="B34" s="124" t="s">
        <v>153</v>
      </c>
      <c r="C34" s="124" t="s">
        <v>248</v>
      </c>
      <c r="D34" s="125" t="s">
        <v>154</v>
      </c>
      <c r="E34" s="126"/>
      <c r="F34" s="126" t="s">
        <v>44</v>
      </c>
      <c r="G34" s="126" t="s">
        <v>12</v>
      </c>
      <c r="H34" s="126">
        <v>20108185</v>
      </c>
      <c r="I34" s="138" t="s">
        <v>266</v>
      </c>
    </row>
    <row r="35" spans="1:9" ht="42.75" x14ac:dyDescent="0.2">
      <c r="A35" s="123" t="s">
        <v>137</v>
      </c>
      <c r="B35" s="124" t="s">
        <v>206</v>
      </c>
      <c r="C35" s="159" t="s">
        <v>188</v>
      </c>
      <c r="D35" s="145" t="s">
        <v>138</v>
      </c>
      <c r="E35" s="141">
        <v>18</v>
      </c>
      <c r="F35" s="126">
        <v>227026259</v>
      </c>
      <c r="G35" s="126" t="s">
        <v>13</v>
      </c>
      <c r="H35" s="126">
        <v>20017404</v>
      </c>
      <c r="I35" s="140"/>
    </row>
    <row r="36" spans="1:9" ht="85.5" x14ac:dyDescent="0.2">
      <c r="A36" s="134" t="s">
        <v>90</v>
      </c>
      <c r="B36" s="227" t="s">
        <v>93</v>
      </c>
      <c r="C36" s="134" t="s">
        <v>311</v>
      </c>
      <c r="D36" s="139" t="s">
        <v>397</v>
      </c>
      <c r="E36" s="160">
        <v>65</v>
      </c>
      <c r="F36" s="137">
        <v>235030744</v>
      </c>
      <c r="G36" s="137" t="s">
        <v>12</v>
      </c>
      <c r="H36" s="137" t="s">
        <v>139</v>
      </c>
      <c r="I36" s="138" t="s">
        <v>278</v>
      </c>
    </row>
    <row r="37" spans="1:9" ht="57" x14ac:dyDescent="0.2">
      <c r="A37" s="133" t="s">
        <v>299</v>
      </c>
      <c r="B37" s="134" t="s">
        <v>307</v>
      </c>
      <c r="C37" s="157" t="s">
        <v>292</v>
      </c>
      <c r="D37" s="135" t="s">
        <v>291</v>
      </c>
      <c r="E37" s="140"/>
      <c r="F37" s="137" t="s">
        <v>44</v>
      </c>
      <c r="G37" s="137" t="s">
        <v>12</v>
      </c>
      <c r="H37" s="137">
        <v>20115144</v>
      </c>
      <c r="I37" s="138" t="s">
        <v>293</v>
      </c>
    </row>
    <row r="38" spans="1:9" ht="93" customHeight="1" x14ac:dyDescent="0.2">
      <c r="A38" s="133" t="s">
        <v>140</v>
      </c>
      <c r="B38" s="227" t="s">
        <v>87</v>
      </c>
      <c r="C38" s="152" t="s">
        <v>334</v>
      </c>
      <c r="D38" s="180" t="s">
        <v>335</v>
      </c>
      <c r="E38" s="137" t="s">
        <v>213</v>
      </c>
      <c r="F38" s="152">
        <v>210391479</v>
      </c>
      <c r="G38" s="137" t="s">
        <v>12</v>
      </c>
      <c r="H38" s="137" t="s">
        <v>141</v>
      </c>
      <c r="I38" s="138" t="s">
        <v>280</v>
      </c>
    </row>
    <row r="39" spans="1:9" ht="71.25" x14ac:dyDescent="0.2">
      <c r="A39" s="123" t="s">
        <v>340</v>
      </c>
      <c r="B39" s="124" t="s">
        <v>207</v>
      </c>
      <c r="C39" s="208" t="s">
        <v>336</v>
      </c>
      <c r="D39" s="145" t="s">
        <v>337</v>
      </c>
      <c r="E39" s="150"/>
      <c r="F39" s="126" t="s">
        <v>44</v>
      </c>
      <c r="G39" s="126" t="s">
        <v>13</v>
      </c>
      <c r="H39" s="126">
        <v>20025498</v>
      </c>
      <c r="I39" s="138" t="s">
        <v>286</v>
      </c>
    </row>
    <row r="40" spans="1:9" ht="85.5" x14ac:dyDescent="0.2">
      <c r="A40" s="133" t="s">
        <v>142</v>
      </c>
      <c r="B40" s="227" t="s">
        <v>143</v>
      </c>
      <c r="C40" s="134" t="s">
        <v>249</v>
      </c>
      <c r="D40" s="135" t="s">
        <v>144</v>
      </c>
      <c r="E40" s="137"/>
      <c r="F40" s="137" t="s">
        <v>44</v>
      </c>
      <c r="G40" s="137" t="s">
        <v>12</v>
      </c>
      <c r="H40" s="137">
        <v>20110737</v>
      </c>
      <c r="I40" s="138" t="s">
        <v>267</v>
      </c>
    </row>
    <row r="41" spans="1:9" ht="57" x14ac:dyDescent="0.2">
      <c r="A41" s="133" t="s">
        <v>80</v>
      </c>
      <c r="B41" s="134" t="s">
        <v>88</v>
      </c>
      <c r="C41" s="134" t="s">
        <v>250</v>
      </c>
      <c r="D41" s="135" t="s">
        <v>149</v>
      </c>
      <c r="E41" s="152" t="s">
        <v>150</v>
      </c>
      <c r="F41" s="137" t="s">
        <v>44</v>
      </c>
      <c r="G41" s="137" t="s">
        <v>12</v>
      </c>
      <c r="H41" s="137">
        <v>20108074</v>
      </c>
      <c r="I41" s="138" t="s">
        <v>268</v>
      </c>
    </row>
    <row r="42" spans="1:9" ht="42.75" x14ac:dyDescent="0.2">
      <c r="A42" s="133" t="s">
        <v>186</v>
      </c>
      <c r="B42" s="134" t="s">
        <v>225</v>
      </c>
      <c r="C42" s="134" t="s">
        <v>251</v>
      </c>
      <c r="D42" s="161" t="s">
        <v>187</v>
      </c>
      <c r="E42" s="160">
        <v>60</v>
      </c>
      <c r="F42" s="137" t="s">
        <v>44</v>
      </c>
      <c r="G42" s="137" t="s">
        <v>12</v>
      </c>
      <c r="H42" s="137">
        <v>20101662</v>
      </c>
      <c r="I42" s="138" t="s">
        <v>284</v>
      </c>
    </row>
    <row r="43" spans="1:9" ht="128.25" x14ac:dyDescent="0.2">
      <c r="A43" s="133" t="s">
        <v>147</v>
      </c>
      <c r="B43" s="227" t="s">
        <v>208</v>
      </c>
      <c r="C43" s="134" t="s">
        <v>252</v>
      </c>
      <c r="D43" s="135" t="s">
        <v>148</v>
      </c>
      <c r="E43" s="137"/>
      <c r="F43" s="137" t="s">
        <v>44</v>
      </c>
      <c r="G43" s="137" t="s">
        <v>13</v>
      </c>
      <c r="H43" s="137">
        <v>20060525</v>
      </c>
      <c r="I43" s="121" t="s">
        <v>275</v>
      </c>
    </row>
    <row r="44" spans="1:9" ht="42.75" x14ac:dyDescent="0.2">
      <c r="A44" s="133" t="s">
        <v>196</v>
      </c>
      <c r="B44" s="134" t="s">
        <v>373</v>
      </c>
      <c r="C44" s="134" t="s">
        <v>256</v>
      </c>
      <c r="D44" s="139" t="s">
        <v>396</v>
      </c>
      <c r="E44" s="140"/>
      <c r="F44" s="137">
        <v>223617075</v>
      </c>
      <c r="G44" s="137" t="s">
        <v>12</v>
      </c>
      <c r="H44" s="137">
        <v>20115080</v>
      </c>
      <c r="I44" s="138" t="s">
        <v>283</v>
      </c>
    </row>
    <row r="45" spans="1:9" ht="71.25" x14ac:dyDescent="0.2">
      <c r="A45" s="133" t="s">
        <v>406</v>
      </c>
      <c r="B45" s="134" t="s">
        <v>407</v>
      </c>
      <c r="C45" s="134" t="s">
        <v>408</v>
      </c>
      <c r="D45" s="180" t="s">
        <v>409</v>
      </c>
      <c r="E45" s="140"/>
      <c r="F45" s="137">
        <v>229045621</v>
      </c>
      <c r="G45" s="137" t="s">
        <v>12</v>
      </c>
      <c r="H45" s="137"/>
      <c r="I45" s="138"/>
    </row>
    <row r="46" spans="1:9" ht="71.25" x14ac:dyDescent="0.2">
      <c r="A46" s="133" t="s">
        <v>180</v>
      </c>
      <c r="B46" s="227" t="s">
        <v>209</v>
      </c>
      <c r="C46" s="134" t="s">
        <v>253</v>
      </c>
      <c r="D46" s="139" t="s">
        <v>214</v>
      </c>
      <c r="E46" s="140"/>
      <c r="F46" s="137" t="s">
        <v>44</v>
      </c>
      <c r="G46" s="137" t="s">
        <v>12</v>
      </c>
      <c r="H46" s="137">
        <v>20098257</v>
      </c>
      <c r="I46" s="138" t="s">
        <v>282</v>
      </c>
    </row>
    <row r="47" spans="1:9" s="202" customFormat="1" ht="71.25" x14ac:dyDescent="0.2">
      <c r="A47" s="198" t="s">
        <v>211</v>
      </c>
      <c r="B47" s="198" t="s">
        <v>145</v>
      </c>
      <c r="C47" s="198" t="s">
        <v>254</v>
      </c>
      <c r="D47" s="199" t="s">
        <v>146</v>
      </c>
      <c r="E47" s="200"/>
      <c r="F47" s="200" t="s">
        <v>44</v>
      </c>
      <c r="G47" s="200" t="s">
        <v>12</v>
      </c>
      <c r="H47" s="200">
        <v>20065419</v>
      </c>
      <c r="I47" s="201" t="s">
        <v>295</v>
      </c>
    </row>
    <row r="48" spans="1:9" ht="85.5" x14ac:dyDescent="0.2">
      <c r="A48" s="133" t="s">
        <v>228</v>
      </c>
      <c r="B48" s="134" t="s">
        <v>318</v>
      </c>
      <c r="C48" s="130" t="s">
        <v>229</v>
      </c>
      <c r="D48" s="161" t="s">
        <v>230</v>
      </c>
      <c r="E48" s="140"/>
      <c r="F48" s="137"/>
      <c r="G48" s="137" t="s">
        <v>12</v>
      </c>
      <c r="H48" s="137">
        <v>20117811</v>
      </c>
      <c r="I48" s="138" t="s">
        <v>276</v>
      </c>
    </row>
    <row r="49" spans="1:9" ht="45" x14ac:dyDescent="0.2">
      <c r="A49" s="224" t="s">
        <v>374</v>
      </c>
      <c r="B49" s="229" t="s">
        <v>391</v>
      </c>
      <c r="C49" s="230" t="s">
        <v>375</v>
      </c>
      <c r="D49" s="225" t="s">
        <v>376</v>
      </c>
      <c r="E49" s="140"/>
      <c r="F49" s="137"/>
      <c r="G49" s="137"/>
      <c r="H49" s="219">
        <v>20123834</v>
      </c>
      <c r="I49" s="138"/>
    </row>
    <row r="50" spans="1:9" ht="57" x14ac:dyDescent="0.2">
      <c r="A50" s="133" t="s">
        <v>212</v>
      </c>
      <c r="B50" s="134" t="s">
        <v>319</v>
      </c>
      <c r="C50" s="130"/>
      <c r="D50" s="161" t="s">
        <v>415</v>
      </c>
      <c r="E50" s="140"/>
      <c r="F50" s="137"/>
      <c r="G50" s="137" t="s">
        <v>12</v>
      </c>
      <c r="H50" s="137">
        <v>20107078</v>
      </c>
      <c r="I50" s="138" t="s">
        <v>279</v>
      </c>
    </row>
    <row r="51" spans="1:9" x14ac:dyDescent="0.2">
      <c r="A51" s="129"/>
      <c r="B51" s="203"/>
      <c r="C51" s="130"/>
      <c r="D51" s="121"/>
      <c r="E51" s="127"/>
      <c r="F51" s="127"/>
      <c r="G51" s="127"/>
      <c r="H51" s="127"/>
      <c r="I51" s="127"/>
    </row>
    <row r="52" spans="1:9" x14ac:dyDescent="0.2">
      <c r="A52" s="162"/>
      <c r="B52" s="162"/>
      <c r="C52" s="162"/>
      <c r="D52" s="163"/>
      <c r="E52" s="163"/>
      <c r="F52" s="163"/>
      <c r="G52" s="163"/>
      <c r="H52" s="163"/>
      <c r="I52" s="163"/>
    </row>
    <row r="53" spans="1:9" x14ac:dyDescent="0.2">
      <c r="A53" s="162"/>
      <c r="B53" s="162"/>
      <c r="C53" s="162"/>
      <c r="D53" s="163"/>
      <c r="E53" s="163"/>
      <c r="F53" s="163"/>
      <c r="G53" s="163"/>
      <c r="H53" s="163"/>
      <c r="I53" s="163"/>
    </row>
    <row r="54" spans="1:9" x14ac:dyDescent="0.2">
      <c r="A54" s="162"/>
      <c r="B54" s="162"/>
      <c r="C54" s="162"/>
      <c r="D54" s="163"/>
      <c r="E54" s="163"/>
      <c r="F54" s="163"/>
      <c r="G54" s="163"/>
      <c r="H54" s="163"/>
      <c r="I54" s="163"/>
    </row>
    <row r="55" spans="1:9" x14ac:dyDescent="0.2">
      <c r="A55" s="162"/>
      <c r="B55" s="162"/>
      <c r="C55" s="162"/>
      <c r="D55" s="163"/>
      <c r="E55" s="163"/>
      <c r="F55" s="163"/>
      <c r="G55" s="163"/>
      <c r="H55" s="163"/>
      <c r="I55" s="163"/>
    </row>
    <row r="56" spans="1:9" x14ac:dyDescent="0.2">
      <c r="A56" s="162"/>
      <c r="B56" s="162"/>
      <c r="C56" s="162"/>
      <c r="D56" s="163"/>
      <c r="E56" s="163"/>
      <c r="F56" s="163"/>
      <c r="G56" s="163"/>
      <c r="H56" s="163"/>
      <c r="I56" s="163"/>
    </row>
    <row r="57" spans="1:9" x14ac:dyDescent="0.2">
      <c r="A57" s="162"/>
      <c r="B57" s="162"/>
      <c r="C57" s="162"/>
      <c r="D57" s="163"/>
      <c r="E57" s="163"/>
      <c r="F57" s="163"/>
      <c r="G57" s="163"/>
      <c r="H57" s="163"/>
      <c r="I57" s="163"/>
    </row>
    <row r="58" spans="1:9" x14ac:dyDescent="0.2">
      <c r="A58" s="162"/>
      <c r="B58" s="162"/>
      <c r="C58" s="162"/>
      <c r="D58" s="163"/>
      <c r="E58" s="163"/>
      <c r="F58" s="163"/>
      <c r="G58" s="163"/>
      <c r="H58" s="163"/>
      <c r="I58" s="163"/>
    </row>
    <row r="59" spans="1:9" x14ac:dyDescent="0.2">
      <c r="A59" s="162"/>
      <c r="B59" s="162"/>
      <c r="C59" s="162"/>
      <c r="D59" s="163"/>
      <c r="E59" s="163"/>
      <c r="F59" s="163"/>
      <c r="G59" s="163"/>
      <c r="H59" s="163"/>
      <c r="I59" s="163"/>
    </row>
    <row r="60" spans="1:9" x14ac:dyDescent="0.2">
      <c r="A60" s="162"/>
      <c r="B60" s="162"/>
      <c r="C60" s="162"/>
      <c r="D60" s="163"/>
      <c r="E60" s="163"/>
      <c r="F60" s="163"/>
      <c r="G60" s="163"/>
      <c r="H60" s="163"/>
      <c r="I60" s="163"/>
    </row>
    <row r="61" spans="1:9" x14ac:dyDescent="0.2">
      <c r="A61" s="162"/>
      <c r="B61" s="162"/>
      <c r="C61" s="162"/>
      <c r="D61" s="163"/>
      <c r="E61" s="163"/>
      <c r="F61" s="163"/>
      <c r="G61" s="163"/>
      <c r="H61" s="163"/>
      <c r="I61" s="163"/>
    </row>
    <row r="62" spans="1:9" x14ac:dyDescent="0.2">
      <c r="A62" s="162"/>
      <c r="B62" s="162"/>
      <c r="C62" s="162"/>
      <c r="D62" s="163"/>
      <c r="E62" s="163"/>
      <c r="F62" s="163"/>
      <c r="G62" s="163"/>
      <c r="H62" s="163"/>
      <c r="I62" s="163"/>
    </row>
    <row r="63" spans="1:9" x14ac:dyDescent="0.2">
      <c r="A63" s="162"/>
      <c r="B63" s="162"/>
      <c r="C63" s="162"/>
      <c r="D63" s="163"/>
      <c r="E63" s="163"/>
      <c r="F63" s="163"/>
      <c r="G63" s="163"/>
      <c r="H63" s="163"/>
      <c r="I63" s="163"/>
    </row>
    <row r="64" spans="1:9" x14ac:dyDescent="0.2">
      <c r="A64" s="162"/>
      <c r="B64" s="162"/>
      <c r="C64" s="162"/>
      <c r="D64" s="163"/>
      <c r="E64" s="163"/>
      <c r="F64" s="163"/>
      <c r="G64" s="163"/>
      <c r="H64" s="163"/>
      <c r="I64" s="163"/>
    </row>
    <row r="65" spans="1:9" x14ac:dyDescent="0.2">
      <c r="A65" s="162"/>
      <c r="B65" s="162"/>
      <c r="C65" s="162"/>
      <c r="D65" s="163"/>
      <c r="E65" s="163"/>
      <c r="F65" s="163"/>
      <c r="G65" s="163"/>
      <c r="H65" s="163"/>
      <c r="I65" s="163"/>
    </row>
    <row r="66" spans="1:9" x14ac:dyDescent="0.2">
      <c r="A66" s="162"/>
      <c r="B66" s="162"/>
      <c r="C66" s="162"/>
      <c r="D66" s="163"/>
      <c r="E66" s="163"/>
      <c r="F66" s="163"/>
      <c r="G66" s="163"/>
      <c r="H66" s="163"/>
      <c r="I66" s="163"/>
    </row>
    <row r="67" spans="1:9" x14ac:dyDescent="0.2">
      <c r="A67" s="162"/>
      <c r="B67" s="162"/>
      <c r="C67" s="162"/>
      <c r="D67" s="163"/>
      <c r="E67" s="163"/>
      <c r="F67" s="163"/>
      <c r="G67" s="163"/>
      <c r="H67" s="163"/>
      <c r="I67" s="163"/>
    </row>
    <row r="68" spans="1:9" x14ac:dyDescent="0.2">
      <c r="A68" s="162"/>
      <c r="B68" s="162"/>
      <c r="C68" s="162"/>
      <c r="D68" s="163"/>
      <c r="E68" s="163"/>
      <c r="F68" s="163"/>
      <c r="G68" s="163"/>
      <c r="H68" s="163"/>
      <c r="I68" s="163"/>
    </row>
    <row r="69" spans="1:9" x14ac:dyDescent="0.2">
      <c r="A69" s="162"/>
      <c r="B69" s="162"/>
      <c r="C69" s="162"/>
      <c r="D69" s="163"/>
      <c r="E69" s="163"/>
      <c r="F69" s="163"/>
      <c r="G69" s="163"/>
      <c r="H69" s="163"/>
      <c r="I69" s="163"/>
    </row>
    <row r="70" spans="1:9" x14ac:dyDescent="0.2">
      <c r="A70" s="162"/>
      <c r="B70" s="162"/>
      <c r="C70" s="162"/>
      <c r="D70" s="163"/>
      <c r="E70" s="163"/>
      <c r="F70" s="163"/>
      <c r="G70" s="163"/>
      <c r="H70" s="163"/>
      <c r="I70" s="163"/>
    </row>
    <row r="71" spans="1:9" x14ac:dyDescent="0.2">
      <c r="A71" s="162"/>
      <c r="B71" s="162"/>
      <c r="C71" s="162"/>
      <c r="D71" s="163"/>
      <c r="E71" s="163"/>
      <c r="F71" s="163"/>
      <c r="G71" s="163"/>
      <c r="H71" s="163"/>
      <c r="I71" s="163"/>
    </row>
    <row r="72" spans="1:9" x14ac:dyDescent="0.2">
      <c r="A72" s="162"/>
      <c r="B72" s="162"/>
      <c r="C72" s="162"/>
      <c r="D72" s="163"/>
      <c r="E72" s="163"/>
      <c r="F72" s="163"/>
      <c r="G72" s="163"/>
      <c r="H72" s="163"/>
      <c r="I72" s="163"/>
    </row>
    <row r="73" spans="1:9" x14ac:dyDescent="0.2">
      <c r="A73" s="162"/>
      <c r="B73" s="162"/>
      <c r="C73" s="162"/>
      <c r="D73" s="163"/>
      <c r="E73" s="163"/>
      <c r="F73" s="163"/>
      <c r="G73" s="163"/>
      <c r="H73" s="163"/>
      <c r="I73" s="163"/>
    </row>
    <row r="74" spans="1:9" x14ac:dyDescent="0.2">
      <c r="A74" s="162"/>
      <c r="B74" s="162"/>
      <c r="C74" s="162"/>
      <c r="D74" s="163"/>
      <c r="E74" s="163"/>
      <c r="F74" s="163"/>
      <c r="G74" s="163"/>
      <c r="H74" s="163"/>
      <c r="I74" s="163"/>
    </row>
    <row r="75" spans="1:9" x14ac:dyDescent="0.2">
      <c r="A75" s="162"/>
      <c r="B75" s="162"/>
      <c r="C75" s="162"/>
      <c r="D75" s="163"/>
      <c r="E75" s="163"/>
      <c r="F75" s="163"/>
      <c r="G75" s="163"/>
      <c r="H75" s="163"/>
      <c r="I75" s="163"/>
    </row>
    <row r="76" spans="1:9" x14ac:dyDescent="0.2">
      <c r="A76" s="162"/>
      <c r="B76" s="162"/>
      <c r="C76" s="162"/>
      <c r="D76" s="163"/>
      <c r="E76" s="163"/>
      <c r="F76" s="163"/>
      <c r="G76" s="163"/>
      <c r="H76" s="163"/>
      <c r="I76" s="163"/>
    </row>
    <row r="77" spans="1:9" x14ac:dyDescent="0.2">
      <c r="A77" s="162"/>
      <c r="B77" s="162"/>
      <c r="C77" s="162"/>
      <c r="D77" s="163"/>
      <c r="E77" s="163"/>
      <c r="F77" s="163"/>
      <c r="G77" s="163"/>
      <c r="H77" s="163"/>
      <c r="I77" s="163"/>
    </row>
    <row r="78" spans="1:9" x14ac:dyDescent="0.2">
      <c r="A78" s="162"/>
      <c r="B78" s="162"/>
      <c r="C78" s="162"/>
      <c r="D78" s="163"/>
      <c r="E78" s="163"/>
      <c r="F78" s="163"/>
      <c r="G78" s="163"/>
      <c r="H78" s="163"/>
      <c r="I78" s="163"/>
    </row>
    <row r="79" spans="1:9" x14ac:dyDescent="0.2">
      <c r="A79" s="162"/>
      <c r="B79" s="162"/>
      <c r="C79" s="162"/>
      <c r="D79" s="163"/>
      <c r="E79" s="163"/>
      <c r="F79" s="163"/>
      <c r="G79" s="163"/>
      <c r="H79" s="163"/>
      <c r="I79" s="163"/>
    </row>
    <row r="80" spans="1:9" x14ac:dyDescent="0.2">
      <c r="A80" s="162"/>
      <c r="B80" s="162"/>
      <c r="C80" s="162"/>
      <c r="D80" s="163"/>
      <c r="E80" s="163"/>
      <c r="F80" s="163"/>
      <c r="G80" s="163"/>
      <c r="H80" s="163"/>
      <c r="I80" s="163"/>
    </row>
    <row r="81" spans="1:9" x14ac:dyDescent="0.2">
      <c r="A81" s="162"/>
      <c r="B81" s="162"/>
      <c r="C81" s="162"/>
      <c r="D81" s="163"/>
      <c r="E81" s="163"/>
      <c r="F81" s="163"/>
      <c r="G81" s="163"/>
      <c r="H81" s="163"/>
      <c r="I81" s="163"/>
    </row>
    <row r="82" spans="1:9" x14ac:dyDescent="0.2">
      <c r="A82" s="162"/>
      <c r="B82" s="162"/>
      <c r="C82" s="162"/>
      <c r="D82" s="163"/>
      <c r="E82" s="163"/>
      <c r="F82" s="163"/>
      <c r="G82" s="163"/>
      <c r="H82" s="163"/>
      <c r="I82" s="163"/>
    </row>
    <row r="83" spans="1:9" x14ac:dyDescent="0.2">
      <c r="A83" s="162"/>
      <c r="B83" s="162"/>
      <c r="C83" s="162"/>
      <c r="D83" s="163"/>
      <c r="E83" s="163"/>
      <c r="F83" s="163"/>
      <c r="G83" s="163"/>
      <c r="H83" s="163"/>
      <c r="I83" s="163"/>
    </row>
    <row r="84" spans="1:9" x14ac:dyDescent="0.2">
      <c r="A84" s="162"/>
      <c r="B84" s="162"/>
      <c r="C84" s="162"/>
      <c r="D84" s="163"/>
      <c r="E84" s="163"/>
      <c r="F84" s="163"/>
      <c r="G84" s="163"/>
      <c r="H84" s="163"/>
      <c r="I84" s="163"/>
    </row>
    <row r="85" spans="1:9" x14ac:dyDescent="0.2">
      <c r="A85" s="162"/>
      <c r="B85" s="162"/>
      <c r="C85" s="162"/>
      <c r="D85" s="163"/>
      <c r="E85" s="163"/>
      <c r="F85" s="163"/>
      <c r="G85" s="163"/>
      <c r="H85" s="163"/>
      <c r="I85" s="163"/>
    </row>
    <row r="86" spans="1:9" x14ac:dyDescent="0.2">
      <c r="A86" s="162"/>
      <c r="B86" s="162"/>
      <c r="C86" s="162"/>
      <c r="D86" s="163"/>
      <c r="E86" s="163"/>
      <c r="F86" s="163"/>
      <c r="G86" s="163"/>
      <c r="H86" s="163"/>
      <c r="I86" s="163"/>
    </row>
    <row r="87" spans="1:9" x14ac:dyDescent="0.2">
      <c r="A87" s="162"/>
      <c r="B87" s="162"/>
      <c r="C87" s="162"/>
      <c r="D87" s="163"/>
      <c r="E87" s="163"/>
      <c r="F87" s="163"/>
      <c r="G87" s="163"/>
      <c r="H87" s="163"/>
      <c r="I87" s="163"/>
    </row>
    <row r="88" spans="1:9" x14ac:dyDescent="0.2">
      <c r="A88" s="162"/>
      <c r="B88" s="162"/>
      <c r="C88" s="162"/>
      <c r="D88" s="163"/>
      <c r="E88" s="163"/>
      <c r="F88" s="163"/>
      <c r="G88" s="163"/>
      <c r="H88" s="163"/>
      <c r="I88" s="163"/>
    </row>
    <row r="89" spans="1:9" x14ac:dyDescent="0.2">
      <c r="A89" s="162"/>
      <c r="B89" s="162"/>
      <c r="C89" s="162"/>
      <c r="D89" s="163"/>
      <c r="E89" s="163"/>
      <c r="F89" s="163"/>
      <c r="G89" s="163"/>
      <c r="H89" s="163"/>
      <c r="I89" s="163"/>
    </row>
    <row r="90" spans="1:9" x14ac:dyDescent="0.2">
      <c r="A90" s="162"/>
      <c r="B90" s="162"/>
      <c r="C90" s="162"/>
      <c r="D90" s="163"/>
      <c r="E90" s="163"/>
      <c r="F90" s="163"/>
      <c r="G90" s="163"/>
      <c r="H90" s="163"/>
      <c r="I90" s="163"/>
    </row>
    <row r="91" spans="1:9" x14ac:dyDescent="0.2">
      <c r="A91" s="162"/>
      <c r="B91" s="162"/>
      <c r="C91" s="162"/>
      <c r="D91" s="163"/>
      <c r="E91" s="163"/>
      <c r="F91" s="163"/>
      <c r="G91" s="163"/>
      <c r="H91" s="163"/>
      <c r="I91" s="163"/>
    </row>
    <row r="92" spans="1:9" x14ac:dyDescent="0.2">
      <c r="A92" s="162"/>
      <c r="B92" s="162"/>
      <c r="C92" s="162"/>
      <c r="D92" s="163"/>
      <c r="E92" s="163"/>
      <c r="F92" s="163"/>
      <c r="G92" s="163"/>
      <c r="H92" s="163"/>
      <c r="I92" s="163"/>
    </row>
    <row r="93" spans="1:9" x14ac:dyDescent="0.2">
      <c r="A93" s="162"/>
      <c r="B93" s="162"/>
      <c r="C93" s="162"/>
      <c r="D93" s="163"/>
      <c r="E93" s="163"/>
      <c r="F93" s="163"/>
      <c r="G93" s="163"/>
      <c r="H93" s="163"/>
      <c r="I93" s="163"/>
    </row>
    <row r="94" spans="1:9" x14ac:dyDescent="0.2">
      <c r="A94" s="162"/>
      <c r="B94" s="162"/>
      <c r="C94" s="162"/>
      <c r="D94" s="163"/>
      <c r="E94" s="163"/>
      <c r="F94" s="163"/>
      <c r="G94" s="163"/>
      <c r="H94" s="163"/>
      <c r="I94" s="163"/>
    </row>
    <row r="95" spans="1:9" x14ac:dyDescent="0.2">
      <c r="A95" s="162"/>
      <c r="B95" s="162"/>
      <c r="C95" s="162"/>
      <c r="D95" s="163"/>
      <c r="E95" s="163"/>
      <c r="F95" s="163"/>
      <c r="G95" s="163"/>
      <c r="H95" s="163"/>
      <c r="I95" s="163"/>
    </row>
    <row r="96" spans="1:9" x14ac:dyDescent="0.2">
      <c r="A96" s="162"/>
      <c r="B96" s="162"/>
      <c r="C96" s="162"/>
      <c r="D96" s="163"/>
      <c r="E96" s="163"/>
      <c r="F96" s="163"/>
      <c r="G96" s="163"/>
      <c r="H96" s="163"/>
      <c r="I96" s="163"/>
    </row>
    <row r="97" spans="1:9" x14ac:dyDescent="0.2">
      <c r="A97" s="162"/>
      <c r="B97" s="162"/>
      <c r="C97" s="162"/>
      <c r="D97" s="163"/>
      <c r="E97" s="163"/>
      <c r="F97" s="163"/>
      <c r="G97" s="163"/>
      <c r="H97" s="163"/>
      <c r="I97" s="163"/>
    </row>
    <row r="98" spans="1:9" x14ac:dyDescent="0.2">
      <c r="A98" s="162"/>
      <c r="B98" s="162"/>
      <c r="C98" s="162"/>
      <c r="D98" s="163"/>
      <c r="E98" s="163"/>
      <c r="F98" s="163"/>
      <c r="G98" s="163"/>
      <c r="H98" s="163"/>
      <c r="I98" s="163"/>
    </row>
    <row r="99" spans="1:9" x14ac:dyDescent="0.2">
      <c r="A99" s="162"/>
      <c r="B99" s="162"/>
      <c r="C99" s="162"/>
      <c r="D99" s="163"/>
      <c r="E99" s="163"/>
      <c r="F99" s="163"/>
      <c r="G99" s="163"/>
      <c r="H99" s="163"/>
      <c r="I99" s="163"/>
    </row>
    <row r="100" spans="1:9" x14ac:dyDescent="0.2">
      <c r="A100" s="162"/>
      <c r="B100" s="162"/>
      <c r="C100" s="162"/>
      <c r="D100" s="163"/>
      <c r="E100" s="163"/>
      <c r="F100" s="163"/>
      <c r="G100" s="163"/>
      <c r="H100" s="163"/>
      <c r="I100" s="163"/>
    </row>
    <row r="101" spans="1:9" x14ac:dyDescent="0.2">
      <c r="A101" s="162"/>
      <c r="B101" s="162"/>
      <c r="C101" s="162"/>
      <c r="D101" s="163"/>
      <c r="E101" s="163"/>
      <c r="F101" s="163"/>
      <c r="G101" s="163"/>
      <c r="H101" s="163"/>
      <c r="I101" s="163"/>
    </row>
    <row r="102" spans="1:9" x14ac:dyDescent="0.2">
      <c r="A102" s="162"/>
      <c r="B102" s="162"/>
      <c r="C102" s="162"/>
      <c r="D102" s="163"/>
      <c r="E102" s="163"/>
      <c r="F102" s="163"/>
      <c r="G102" s="163"/>
      <c r="H102" s="163"/>
      <c r="I102" s="163"/>
    </row>
    <row r="103" spans="1:9" x14ac:dyDescent="0.2">
      <c r="A103" s="162"/>
      <c r="B103" s="162"/>
      <c r="C103" s="162"/>
      <c r="D103" s="163"/>
      <c r="E103" s="163"/>
      <c r="F103" s="163"/>
      <c r="G103" s="163"/>
      <c r="H103" s="163"/>
      <c r="I103" s="163"/>
    </row>
    <row r="104" spans="1:9" x14ac:dyDescent="0.2">
      <c r="A104" s="162"/>
      <c r="B104" s="162"/>
      <c r="C104" s="162"/>
      <c r="D104" s="163"/>
      <c r="E104" s="163"/>
      <c r="F104" s="163"/>
      <c r="G104" s="163"/>
      <c r="H104" s="163"/>
      <c r="I104" s="163"/>
    </row>
    <row r="105" spans="1:9" x14ac:dyDescent="0.2">
      <c r="A105" s="162"/>
      <c r="B105" s="162"/>
      <c r="C105" s="162"/>
      <c r="D105" s="163"/>
      <c r="E105" s="163"/>
      <c r="F105" s="163"/>
      <c r="G105" s="163"/>
      <c r="H105" s="163"/>
      <c r="I105" s="163"/>
    </row>
    <row r="106" spans="1:9" x14ac:dyDescent="0.2">
      <c r="A106" s="162"/>
      <c r="B106" s="162"/>
      <c r="C106" s="162"/>
      <c r="D106" s="163"/>
      <c r="E106" s="163"/>
      <c r="F106" s="163"/>
      <c r="G106" s="163"/>
      <c r="H106" s="163"/>
      <c r="I106" s="163"/>
    </row>
    <row r="107" spans="1:9" x14ac:dyDescent="0.2">
      <c r="A107" s="162"/>
      <c r="B107" s="162"/>
      <c r="C107" s="162"/>
      <c r="D107" s="163"/>
      <c r="E107" s="163"/>
      <c r="F107" s="163"/>
      <c r="G107" s="163"/>
      <c r="H107" s="163"/>
      <c r="I107" s="163"/>
    </row>
    <row r="108" spans="1:9" x14ac:dyDescent="0.2">
      <c r="A108" s="162"/>
      <c r="B108" s="162"/>
      <c r="C108" s="162"/>
      <c r="D108" s="163"/>
      <c r="E108" s="163"/>
      <c r="F108" s="163"/>
      <c r="G108" s="163"/>
      <c r="H108" s="163"/>
      <c r="I108" s="163"/>
    </row>
    <row r="109" spans="1:9" x14ac:dyDescent="0.2">
      <c r="A109" s="162"/>
      <c r="B109" s="162"/>
      <c r="C109" s="162"/>
      <c r="D109" s="163"/>
      <c r="E109" s="163"/>
      <c r="F109" s="163"/>
      <c r="G109" s="163"/>
      <c r="H109" s="163"/>
      <c r="I109" s="163"/>
    </row>
    <row r="110" spans="1:9" x14ac:dyDescent="0.2">
      <c r="A110" s="162"/>
      <c r="B110" s="162"/>
      <c r="C110" s="162"/>
      <c r="D110" s="163"/>
      <c r="E110" s="163"/>
      <c r="F110" s="163"/>
      <c r="G110" s="163"/>
      <c r="H110" s="163"/>
      <c r="I110" s="163"/>
    </row>
    <row r="111" spans="1:9" x14ac:dyDescent="0.2">
      <c r="A111" s="162"/>
      <c r="B111" s="162"/>
      <c r="C111" s="162"/>
      <c r="D111" s="163"/>
      <c r="E111" s="163"/>
      <c r="F111" s="163"/>
      <c r="G111" s="163"/>
      <c r="H111" s="163"/>
      <c r="I111" s="163"/>
    </row>
    <row r="112" spans="1:9" x14ac:dyDescent="0.2">
      <c r="A112" s="162"/>
      <c r="B112" s="162"/>
      <c r="C112" s="162"/>
      <c r="D112" s="163"/>
      <c r="E112" s="163"/>
      <c r="F112" s="163"/>
      <c r="G112" s="163"/>
      <c r="H112" s="163"/>
      <c r="I112" s="163"/>
    </row>
    <row r="113" spans="1:9" x14ac:dyDescent="0.2">
      <c r="A113" s="162"/>
      <c r="B113" s="162"/>
      <c r="C113" s="162"/>
      <c r="D113" s="163"/>
      <c r="E113" s="163"/>
      <c r="F113" s="163"/>
      <c r="G113" s="163"/>
      <c r="H113" s="163"/>
      <c r="I113" s="163"/>
    </row>
    <row r="114" spans="1:9" x14ac:dyDescent="0.2">
      <c r="A114" s="162"/>
      <c r="B114" s="162"/>
      <c r="C114" s="162"/>
      <c r="D114" s="163"/>
      <c r="E114" s="163"/>
      <c r="F114" s="163"/>
      <c r="G114" s="163"/>
      <c r="H114" s="163"/>
      <c r="I114" s="163"/>
    </row>
    <row r="115" spans="1:9" x14ac:dyDescent="0.2">
      <c r="A115" s="162"/>
      <c r="B115" s="162"/>
      <c r="C115" s="162"/>
      <c r="D115" s="163"/>
      <c r="E115" s="163"/>
      <c r="F115" s="163"/>
      <c r="G115" s="163"/>
      <c r="H115" s="163"/>
      <c r="I115" s="163"/>
    </row>
    <row r="116" spans="1:9" x14ac:dyDescent="0.2">
      <c r="A116" s="162"/>
      <c r="B116" s="162"/>
      <c r="C116" s="162"/>
      <c r="D116" s="163"/>
      <c r="E116" s="163"/>
      <c r="F116" s="163"/>
      <c r="G116" s="163"/>
      <c r="H116" s="163"/>
      <c r="I116" s="163"/>
    </row>
    <row r="117" spans="1:9" x14ac:dyDescent="0.2">
      <c r="A117" s="162"/>
      <c r="B117" s="162"/>
      <c r="C117" s="162"/>
      <c r="D117" s="163"/>
      <c r="E117" s="163"/>
      <c r="F117" s="163"/>
      <c r="G117" s="163"/>
      <c r="H117" s="163"/>
      <c r="I117" s="163"/>
    </row>
    <row r="118" spans="1:9" x14ac:dyDescent="0.2">
      <c r="A118" s="162"/>
      <c r="B118" s="162"/>
      <c r="C118" s="162"/>
      <c r="D118" s="163"/>
      <c r="E118" s="163"/>
      <c r="F118" s="163"/>
      <c r="G118" s="163"/>
      <c r="H118" s="163"/>
      <c r="I118" s="163"/>
    </row>
    <row r="119" spans="1:9" x14ac:dyDescent="0.2">
      <c r="A119" s="162"/>
      <c r="B119" s="162"/>
      <c r="C119" s="162"/>
      <c r="D119" s="163"/>
      <c r="E119" s="163"/>
      <c r="F119" s="163"/>
      <c r="G119" s="163"/>
      <c r="H119" s="163"/>
      <c r="I119" s="163"/>
    </row>
    <row r="120" spans="1:9" x14ac:dyDescent="0.2">
      <c r="A120" s="162"/>
      <c r="B120" s="162"/>
      <c r="C120" s="162"/>
      <c r="D120" s="163"/>
      <c r="E120" s="163"/>
      <c r="F120" s="163"/>
      <c r="G120" s="163"/>
      <c r="H120" s="163"/>
      <c r="I120" s="163"/>
    </row>
    <row r="121" spans="1:9" x14ac:dyDescent="0.2">
      <c r="A121" s="162"/>
      <c r="B121" s="162"/>
      <c r="C121" s="162"/>
      <c r="D121" s="163"/>
      <c r="E121" s="163"/>
      <c r="F121" s="163"/>
      <c r="G121" s="163"/>
      <c r="H121" s="163"/>
      <c r="I121" s="163"/>
    </row>
    <row r="122" spans="1:9" x14ac:dyDescent="0.2">
      <c r="A122" s="162"/>
      <c r="B122" s="162"/>
      <c r="C122" s="162"/>
      <c r="D122" s="163"/>
      <c r="E122" s="163"/>
      <c r="F122" s="163"/>
      <c r="G122" s="163"/>
      <c r="H122" s="163"/>
      <c r="I122" s="163"/>
    </row>
    <row r="123" spans="1:9" x14ac:dyDescent="0.2">
      <c r="A123" s="162"/>
      <c r="B123" s="162"/>
      <c r="C123" s="162"/>
      <c r="D123" s="163"/>
      <c r="E123" s="163"/>
      <c r="F123" s="163"/>
      <c r="G123" s="163"/>
      <c r="H123" s="163"/>
      <c r="I123" s="163"/>
    </row>
    <row r="124" spans="1:9" x14ac:dyDescent="0.2">
      <c r="A124" s="162"/>
      <c r="B124" s="162"/>
      <c r="C124" s="162"/>
      <c r="D124" s="163"/>
      <c r="E124" s="163"/>
      <c r="F124" s="163"/>
      <c r="G124" s="163"/>
      <c r="H124" s="163"/>
      <c r="I124" s="163"/>
    </row>
    <row r="125" spans="1:9" x14ac:dyDescent="0.2">
      <c r="A125" s="162"/>
      <c r="B125" s="162"/>
      <c r="C125" s="162"/>
      <c r="D125" s="163"/>
      <c r="E125" s="163"/>
      <c r="F125" s="163"/>
      <c r="G125" s="163"/>
      <c r="H125" s="163"/>
      <c r="I125" s="163"/>
    </row>
    <row r="126" spans="1:9" x14ac:dyDescent="0.2">
      <c r="A126" s="162"/>
      <c r="B126" s="162"/>
      <c r="C126" s="162"/>
      <c r="D126" s="163"/>
      <c r="E126" s="163"/>
      <c r="F126" s="163"/>
      <c r="G126" s="163"/>
      <c r="H126" s="163"/>
      <c r="I126" s="163"/>
    </row>
    <row r="127" spans="1:9" x14ac:dyDescent="0.2">
      <c r="A127" s="162"/>
      <c r="B127" s="162"/>
      <c r="C127" s="162"/>
      <c r="D127" s="163"/>
      <c r="E127" s="163"/>
      <c r="F127" s="163"/>
      <c r="G127" s="163"/>
      <c r="H127" s="163"/>
      <c r="I127" s="163"/>
    </row>
    <row r="128" spans="1:9" x14ac:dyDescent="0.2">
      <c r="A128" s="162"/>
      <c r="B128" s="162"/>
      <c r="C128" s="162"/>
      <c r="D128" s="163"/>
      <c r="E128" s="163"/>
      <c r="F128" s="163"/>
      <c r="G128" s="163"/>
      <c r="H128" s="163"/>
      <c r="I128" s="163"/>
    </row>
    <row r="129" spans="1:9" x14ac:dyDescent="0.2">
      <c r="A129" s="162"/>
      <c r="B129" s="162"/>
      <c r="C129" s="162"/>
      <c r="D129" s="163"/>
      <c r="E129" s="163"/>
      <c r="F129" s="163"/>
      <c r="G129" s="163"/>
      <c r="H129" s="163"/>
      <c r="I129" s="163"/>
    </row>
    <row r="130" spans="1:9" x14ac:dyDescent="0.2">
      <c r="A130" s="162"/>
      <c r="B130" s="162"/>
      <c r="C130" s="162"/>
      <c r="D130" s="163"/>
      <c r="E130" s="163"/>
      <c r="F130" s="163"/>
      <c r="G130" s="163"/>
      <c r="H130" s="163"/>
      <c r="I130" s="163"/>
    </row>
    <row r="131" spans="1:9" x14ac:dyDescent="0.2">
      <c r="A131" s="162"/>
      <c r="B131" s="162"/>
      <c r="C131" s="162"/>
      <c r="D131" s="163"/>
      <c r="E131" s="163"/>
      <c r="F131" s="163"/>
      <c r="G131" s="163"/>
      <c r="H131" s="163"/>
      <c r="I131" s="163"/>
    </row>
    <row r="132" spans="1:9" x14ac:dyDescent="0.2">
      <c r="A132" s="162"/>
      <c r="B132" s="162"/>
      <c r="C132" s="162"/>
      <c r="D132" s="163"/>
      <c r="E132" s="163"/>
      <c r="F132" s="163"/>
      <c r="G132" s="163"/>
      <c r="H132" s="163"/>
      <c r="I132" s="163"/>
    </row>
    <row r="133" spans="1:9" x14ac:dyDescent="0.2">
      <c r="A133" s="162"/>
      <c r="B133" s="162"/>
      <c r="C133" s="162"/>
      <c r="D133" s="163"/>
      <c r="E133" s="163"/>
      <c r="F133" s="163"/>
      <c r="G133" s="163"/>
      <c r="H133" s="163"/>
      <c r="I133" s="163"/>
    </row>
    <row r="134" spans="1:9" x14ac:dyDescent="0.2">
      <c r="A134" s="162"/>
      <c r="B134" s="162"/>
      <c r="C134" s="162"/>
      <c r="D134" s="163"/>
      <c r="E134" s="163"/>
      <c r="F134" s="163"/>
      <c r="G134" s="163"/>
      <c r="H134" s="163"/>
      <c r="I134" s="163"/>
    </row>
    <row r="135" spans="1:9" x14ac:dyDescent="0.2">
      <c r="A135" s="162"/>
      <c r="B135" s="162"/>
      <c r="C135" s="162"/>
      <c r="D135" s="163"/>
      <c r="E135" s="163"/>
      <c r="F135" s="163"/>
      <c r="G135" s="163"/>
      <c r="H135" s="163"/>
      <c r="I135" s="163"/>
    </row>
    <row r="136" spans="1:9" x14ac:dyDescent="0.2">
      <c r="A136" s="162"/>
      <c r="B136" s="162"/>
      <c r="C136" s="162"/>
      <c r="D136" s="163"/>
      <c r="E136" s="163"/>
      <c r="F136" s="163"/>
      <c r="G136" s="163"/>
      <c r="H136" s="163"/>
      <c r="I136" s="163"/>
    </row>
    <row r="137" spans="1:9" x14ac:dyDescent="0.2">
      <c r="A137" s="162"/>
      <c r="B137" s="162"/>
      <c r="C137" s="162"/>
      <c r="D137" s="163"/>
      <c r="E137" s="163"/>
      <c r="F137" s="163"/>
      <c r="G137" s="163"/>
      <c r="H137" s="163"/>
      <c r="I137" s="163"/>
    </row>
    <row r="138" spans="1:9" x14ac:dyDescent="0.2">
      <c r="A138" s="162"/>
      <c r="B138" s="162"/>
      <c r="C138" s="162"/>
      <c r="D138" s="163"/>
      <c r="E138" s="163"/>
      <c r="F138" s="163"/>
      <c r="G138" s="163"/>
      <c r="H138" s="163"/>
      <c r="I138" s="163"/>
    </row>
    <row r="139" spans="1:9" x14ac:dyDescent="0.2">
      <c r="A139" s="162"/>
      <c r="B139" s="162"/>
      <c r="C139" s="162"/>
      <c r="D139" s="163"/>
      <c r="E139" s="163"/>
      <c r="F139" s="163"/>
      <c r="G139" s="163"/>
      <c r="H139" s="163"/>
      <c r="I139" s="163"/>
    </row>
    <row r="140" spans="1:9" x14ac:dyDescent="0.2">
      <c r="A140" s="162"/>
      <c r="B140" s="162"/>
      <c r="C140" s="162"/>
      <c r="D140" s="163"/>
      <c r="E140" s="163"/>
      <c r="F140" s="163"/>
      <c r="G140" s="163"/>
      <c r="H140" s="163"/>
      <c r="I140" s="163"/>
    </row>
    <row r="141" spans="1:9" x14ac:dyDescent="0.2">
      <c r="A141" s="162"/>
      <c r="B141" s="162"/>
      <c r="C141" s="162"/>
      <c r="D141" s="163"/>
      <c r="E141" s="163"/>
      <c r="F141" s="163"/>
      <c r="G141" s="163"/>
      <c r="H141" s="163"/>
      <c r="I141" s="163"/>
    </row>
    <row r="142" spans="1:9" x14ac:dyDescent="0.2">
      <c r="A142" s="162"/>
      <c r="B142" s="162"/>
      <c r="C142" s="162"/>
      <c r="D142" s="163"/>
      <c r="E142" s="163"/>
      <c r="F142" s="163"/>
      <c r="G142" s="163"/>
      <c r="H142" s="163"/>
      <c r="I142" s="163"/>
    </row>
    <row r="143" spans="1:9" x14ac:dyDescent="0.2">
      <c r="A143" s="162"/>
      <c r="B143" s="162"/>
      <c r="C143" s="162"/>
      <c r="D143" s="163"/>
      <c r="E143" s="163"/>
      <c r="F143" s="163"/>
      <c r="G143" s="163"/>
      <c r="H143" s="163"/>
      <c r="I143" s="163"/>
    </row>
    <row r="144" spans="1:9" x14ac:dyDescent="0.2">
      <c r="A144" s="162"/>
      <c r="B144" s="162"/>
      <c r="C144" s="162"/>
      <c r="D144" s="163"/>
      <c r="E144" s="163"/>
      <c r="F144" s="163"/>
      <c r="G144" s="163"/>
      <c r="H144" s="163"/>
      <c r="I144" s="163"/>
    </row>
    <row r="145" spans="1:9" x14ac:dyDescent="0.2">
      <c r="A145" s="162"/>
      <c r="B145" s="162"/>
      <c r="C145" s="162"/>
      <c r="D145" s="163"/>
      <c r="E145" s="163"/>
      <c r="F145" s="163"/>
      <c r="G145" s="163"/>
      <c r="H145" s="163"/>
      <c r="I145" s="163"/>
    </row>
    <row r="146" spans="1:9" x14ac:dyDescent="0.2">
      <c r="A146" s="162"/>
      <c r="B146" s="162"/>
      <c r="C146" s="162"/>
      <c r="D146" s="163"/>
      <c r="E146" s="163"/>
      <c r="F146" s="163"/>
      <c r="G146" s="163"/>
      <c r="H146" s="163"/>
      <c r="I146" s="163"/>
    </row>
    <row r="147" spans="1:9" x14ac:dyDescent="0.2">
      <c r="A147" s="162"/>
      <c r="B147" s="162"/>
      <c r="C147" s="162"/>
      <c r="D147" s="163"/>
      <c r="E147" s="163"/>
      <c r="F147" s="163"/>
      <c r="G147" s="163"/>
      <c r="H147" s="163"/>
      <c r="I147" s="163"/>
    </row>
    <row r="148" spans="1:9" x14ac:dyDescent="0.2">
      <c r="A148" s="162"/>
      <c r="B148" s="162"/>
      <c r="C148" s="162"/>
      <c r="D148" s="163"/>
      <c r="E148" s="163"/>
      <c r="F148" s="163"/>
      <c r="G148" s="163"/>
      <c r="H148" s="163"/>
      <c r="I148" s="163"/>
    </row>
    <row r="149" spans="1:9" x14ac:dyDescent="0.2">
      <c r="A149" s="162"/>
      <c r="B149" s="162"/>
      <c r="C149" s="162"/>
      <c r="D149" s="163"/>
      <c r="E149" s="163"/>
      <c r="F149" s="163"/>
      <c r="G149" s="163"/>
      <c r="H149" s="163"/>
      <c r="I149" s="163"/>
    </row>
    <row r="150" spans="1:9" x14ac:dyDescent="0.2">
      <c r="A150" s="162"/>
      <c r="B150" s="162"/>
      <c r="C150" s="162"/>
      <c r="D150" s="163"/>
      <c r="E150" s="163"/>
      <c r="F150" s="163"/>
      <c r="G150" s="163"/>
      <c r="H150" s="163"/>
      <c r="I150" s="163"/>
    </row>
    <row r="151" spans="1:9" x14ac:dyDescent="0.2">
      <c r="A151" s="162"/>
      <c r="B151" s="162"/>
      <c r="C151" s="162"/>
      <c r="D151" s="163"/>
      <c r="E151" s="163"/>
      <c r="F151" s="163"/>
      <c r="G151" s="163"/>
      <c r="H151" s="163"/>
      <c r="I151" s="163"/>
    </row>
    <row r="152" spans="1:9" x14ac:dyDescent="0.2">
      <c r="A152" s="162"/>
      <c r="B152" s="162"/>
      <c r="C152" s="162"/>
      <c r="D152" s="163"/>
      <c r="E152" s="163"/>
      <c r="F152" s="163"/>
      <c r="G152" s="163"/>
      <c r="H152" s="163"/>
      <c r="I152" s="163"/>
    </row>
    <row r="153" spans="1:9" x14ac:dyDescent="0.2">
      <c r="A153" s="162"/>
      <c r="B153" s="162"/>
      <c r="C153" s="162"/>
      <c r="D153" s="163"/>
      <c r="E153" s="163"/>
      <c r="F153" s="163"/>
      <c r="G153" s="163"/>
      <c r="H153" s="163"/>
      <c r="I153" s="163"/>
    </row>
    <row r="154" spans="1:9" x14ac:dyDescent="0.2">
      <c r="A154" s="162"/>
      <c r="B154" s="162"/>
      <c r="C154" s="162"/>
      <c r="D154" s="163"/>
      <c r="E154" s="163"/>
      <c r="F154" s="163"/>
      <c r="G154" s="163"/>
      <c r="H154" s="163"/>
      <c r="I154" s="163"/>
    </row>
    <row r="155" spans="1:9" x14ac:dyDescent="0.2">
      <c r="A155" s="162"/>
      <c r="B155" s="162"/>
      <c r="C155" s="162"/>
      <c r="D155" s="163"/>
      <c r="E155" s="163"/>
      <c r="F155" s="163"/>
      <c r="G155" s="163"/>
      <c r="H155" s="163"/>
      <c r="I155" s="163"/>
    </row>
    <row r="156" spans="1:9" x14ac:dyDescent="0.2">
      <c r="A156" s="162"/>
      <c r="B156" s="162"/>
      <c r="C156" s="162"/>
      <c r="D156" s="163"/>
      <c r="E156" s="163"/>
      <c r="F156" s="163"/>
      <c r="G156" s="163"/>
      <c r="H156" s="163"/>
      <c r="I156" s="163"/>
    </row>
    <row r="157" spans="1:9" x14ac:dyDescent="0.2">
      <c r="A157" s="162"/>
      <c r="B157" s="162"/>
      <c r="C157" s="162"/>
      <c r="D157" s="163"/>
      <c r="E157" s="163"/>
      <c r="F157" s="163"/>
      <c r="G157" s="163"/>
      <c r="H157" s="163"/>
      <c r="I157" s="163"/>
    </row>
    <row r="158" spans="1:9" x14ac:dyDescent="0.2">
      <c r="A158" s="162"/>
      <c r="B158" s="162"/>
      <c r="C158" s="162"/>
      <c r="D158" s="163"/>
      <c r="E158" s="163"/>
      <c r="F158" s="163"/>
      <c r="G158" s="163"/>
      <c r="H158" s="163"/>
      <c r="I158" s="163"/>
    </row>
    <row r="159" spans="1:9" x14ac:dyDescent="0.2">
      <c r="A159" s="162"/>
      <c r="B159" s="162"/>
      <c r="C159" s="162"/>
      <c r="D159" s="163"/>
      <c r="E159" s="163"/>
      <c r="F159" s="163"/>
      <c r="G159" s="163"/>
      <c r="H159" s="163"/>
      <c r="I159" s="163"/>
    </row>
    <row r="160" spans="1:9" x14ac:dyDescent="0.2">
      <c r="A160" s="162"/>
      <c r="B160" s="162"/>
      <c r="C160" s="162"/>
      <c r="D160" s="163"/>
      <c r="E160" s="163"/>
      <c r="F160" s="163"/>
      <c r="G160" s="163"/>
      <c r="H160" s="163"/>
      <c r="I160" s="163"/>
    </row>
    <row r="161" spans="1:9" x14ac:dyDescent="0.2">
      <c r="A161" s="162"/>
      <c r="B161" s="162"/>
      <c r="C161" s="162"/>
      <c r="D161" s="163"/>
      <c r="E161" s="163"/>
      <c r="F161" s="163"/>
      <c r="G161" s="163"/>
      <c r="H161" s="163"/>
      <c r="I161" s="163"/>
    </row>
    <row r="162" spans="1:9" x14ac:dyDescent="0.2">
      <c r="A162" s="162"/>
      <c r="B162" s="162"/>
      <c r="C162" s="162"/>
      <c r="D162" s="163"/>
      <c r="E162" s="163"/>
      <c r="F162" s="163"/>
      <c r="G162" s="163"/>
      <c r="H162" s="163"/>
      <c r="I162" s="163"/>
    </row>
    <row r="163" spans="1:9" x14ac:dyDescent="0.2">
      <c r="A163" s="162"/>
      <c r="B163" s="162"/>
      <c r="C163" s="162"/>
      <c r="D163" s="163"/>
      <c r="E163" s="163"/>
      <c r="F163" s="163"/>
      <c r="G163" s="163"/>
      <c r="H163" s="163"/>
      <c r="I163" s="163"/>
    </row>
    <row r="164" spans="1:9" x14ac:dyDescent="0.2">
      <c r="A164" s="162"/>
      <c r="B164" s="162"/>
      <c r="C164" s="162"/>
      <c r="D164" s="163"/>
      <c r="E164" s="163"/>
      <c r="F164" s="163"/>
      <c r="G164" s="163"/>
      <c r="H164" s="163"/>
      <c r="I164" s="163"/>
    </row>
    <row r="165" spans="1:9" x14ac:dyDescent="0.2">
      <c r="A165" s="162"/>
      <c r="B165" s="162"/>
      <c r="C165" s="162"/>
      <c r="D165" s="163"/>
      <c r="E165" s="163"/>
      <c r="F165" s="163"/>
      <c r="G165" s="163"/>
      <c r="H165" s="163"/>
      <c r="I165" s="163"/>
    </row>
    <row r="166" spans="1:9" x14ac:dyDescent="0.2">
      <c r="A166" s="162"/>
      <c r="B166" s="162"/>
      <c r="C166" s="162"/>
      <c r="D166" s="163"/>
      <c r="E166" s="163"/>
      <c r="F166" s="163"/>
      <c r="G166" s="163"/>
      <c r="H166" s="163"/>
      <c r="I166" s="163"/>
    </row>
    <row r="167" spans="1:9" x14ac:dyDescent="0.2">
      <c r="A167" s="162"/>
      <c r="B167" s="162"/>
      <c r="C167" s="162"/>
      <c r="D167" s="163"/>
      <c r="E167" s="163"/>
      <c r="F167" s="163"/>
      <c r="G167" s="163"/>
      <c r="H167" s="163"/>
      <c r="I167" s="163"/>
    </row>
    <row r="168" spans="1:9" x14ac:dyDescent="0.2">
      <c r="A168" s="162"/>
      <c r="B168" s="162"/>
      <c r="C168" s="162"/>
      <c r="D168" s="163"/>
      <c r="E168" s="163"/>
      <c r="F168" s="163"/>
      <c r="G168" s="163"/>
      <c r="H168" s="163"/>
      <c r="I168" s="163"/>
    </row>
    <row r="169" spans="1:9" x14ac:dyDescent="0.2">
      <c r="A169" s="162"/>
      <c r="B169" s="162"/>
      <c r="C169" s="162"/>
      <c r="D169" s="163"/>
      <c r="E169" s="163"/>
      <c r="F169" s="163"/>
      <c r="G169" s="163"/>
      <c r="H169" s="163"/>
      <c r="I169" s="163"/>
    </row>
    <row r="170" spans="1:9" x14ac:dyDescent="0.2">
      <c r="A170" s="162"/>
      <c r="B170" s="162"/>
      <c r="C170" s="162"/>
      <c r="D170" s="163"/>
      <c r="E170" s="163"/>
      <c r="F170" s="163"/>
      <c r="G170" s="163"/>
      <c r="H170" s="163"/>
      <c r="I170" s="163"/>
    </row>
    <row r="171" spans="1:9" x14ac:dyDescent="0.2">
      <c r="A171" s="162"/>
      <c r="B171" s="162"/>
      <c r="C171" s="162"/>
      <c r="D171" s="163"/>
      <c r="E171" s="163"/>
      <c r="F171" s="163"/>
      <c r="G171" s="163"/>
      <c r="H171" s="163"/>
      <c r="I171" s="163"/>
    </row>
    <row r="172" spans="1:9" x14ac:dyDescent="0.2">
      <c r="A172" s="162"/>
      <c r="B172" s="162"/>
      <c r="C172" s="162"/>
      <c r="D172" s="163"/>
      <c r="E172" s="163"/>
      <c r="F172" s="163"/>
      <c r="G172" s="163"/>
      <c r="H172" s="163"/>
      <c r="I172" s="163"/>
    </row>
    <row r="173" spans="1:9" x14ac:dyDescent="0.2">
      <c r="A173" s="162"/>
      <c r="B173" s="162"/>
      <c r="C173" s="162"/>
      <c r="D173" s="163"/>
      <c r="E173" s="163"/>
      <c r="F173" s="163"/>
      <c r="G173" s="163"/>
      <c r="H173" s="163"/>
      <c r="I173" s="163"/>
    </row>
    <row r="174" spans="1:9" x14ac:dyDescent="0.2">
      <c r="A174" s="162"/>
      <c r="B174" s="162"/>
      <c r="C174" s="162"/>
      <c r="D174" s="163"/>
      <c r="E174" s="163"/>
      <c r="F174" s="163"/>
      <c r="G174" s="163"/>
      <c r="H174" s="163"/>
      <c r="I174" s="163"/>
    </row>
    <row r="175" spans="1:9" x14ac:dyDescent="0.2">
      <c r="A175" s="162"/>
      <c r="B175" s="162"/>
      <c r="C175" s="162"/>
      <c r="D175" s="163"/>
      <c r="E175" s="163"/>
      <c r="F175" s="163"/>
      <c r="G175" s="163"/>
      <c r="H175" s="163"/>
      <c r="I175" s="163"/>
    </row>
    <row r="176" spans="1:9" x14ac:dyDescent="0.2">
      <c r="A176" s="162"/>
      <c r="B176" s="162"/>
      <c r="C176" s="162"/>
      <c r="D176" s="163"/>
      <c r="E176" s="163"/>
      <c r="F176" s="163"/>
      <c r="G176" s="163"/>
      <c r="H176" s="163"/>
      <c r="I176" s="163"/>
    </row>
    <row r="177" spans="1:9" x14ac:dyDescent="0.2">
      <c r="A177" s="162"/>
      <c r="B177" s="162"/>
      <c r="C177" s="162"/>
      <c r="D177" s="163"/>
      <c r="E177" s="163"/>
      <c r="F177" s="163"/>
      <c r="G177" s="163"/>
      <c r="H177" s="163"/>
      <c r="I177" s="163"/>
    </row>
    <row r="178" spans="1:9" x14ac:dyDescent="0.2">
      <c r="A178" s="162"/>
      <c r="B178" s="162"/>
      <c r="C178" s="162"/>
      <c r="D178" s="163"/>
      <c r="E178" s="163"/>
      <c r="F178" s="163"/>
      <c r="G178" s="163"/>
      <c r="H178" s="163"/>
      <c r="I178" s="163"/>
    </row>
    <row r="179" spans="1:9" x14ac:dyDescent="0.2">
      <c r="A179" s="162"/>
      <c r="B179" s="162"/>
      <c r="C179" s="162"/>
      <c r="D179" s="163"/>
      <c r="E179" s="163"/>
      <c r="F179" s="163"/>
      <c r="G179" s="163"/>
      <c r="H179" s="163"/>
      <c r="I179" s="163"/>
    </row>
    <row r="180" spans="1:9" x14ac:dyDescent="0.2">
      <c r="A180" s="162"/>
      <c r="B180" s="162"/>
      <c r="C180" s="162"/>
      <c r="D180" s="163"/>
      <c r="E180" s="163"/>
      <c r="F180" s="163"/>
      <c r="G180" s="163"/>
      <c r="H180" s="163"/>
      <c r="I180" s="163"/>
    </row>
  </sheetData>
  <autoFilter ref="A1:I50" xr:uid="{D7EE526F-32C5-4576-89CF-683EB99A51D4}"/>
  <sortState xmlns:xlrd2="http://schemas.microsoft.com/office/spreadsheetml/2017/richdata2" ref="A3:H47">
    <sortCondition ref="A1"/>
  </sortState>
  <mergeCells count="7">
    <mergeCell ref="G12:G13"/>
    <mergeCell ref="A12:A13"/>
    <mergeCell ref="B12:B13"/>
    <mergeCell ref="C12:C13"/>
    <mergeCell ref="D12:D13"/>
    <mergeCell ref="E12:E13"/>
    <mergeCell ref="F12:F13"/>
  </mergeCells>
  <dataValidations count="1">
    <dataValidation type="list" allowBlank="1" showInputMessage="1" showErrorMessage="1" sqref="D34 G44:G45 G37 G33 G2:G11 G14:G31" xr:uid="{1FC8B281-2BBF-46EA-988D-32C85F2F4BAA}">
      <formula1>SME</formula1>
    </dataValidation>
  </dataValidations>
  <hyperlinks>
    <hyperlink ref="D3" r:id="rId1" xr:uid="{88DCD4B8-E006-495C-A9B9-CAF2CAA42DFE}"/>
    <hyperlink ref="D5" r:id="rId2" xr:uid="{50E8D3BD-E8D9-4985-8A4A-4E3AFEC56F50}"/>
    <hyperlink ref="D15" r:id="rId3" xr:uid="{C3C97F2B-7E5D-4160-818D-88C0AA33327B}"/>
    <hyperlink ref="D16" r:id="rId4" display="fun@chuckleproductions.org; _x000a__x000a_" xr:uid="{D7E387D3-96F4-4484-864F-42FA733B3561}"/>
    <hyperlink ref="D21" r:id="rId5" xr:uid="{86F3DFF2-411B-4DF7-B4E1-5393CDB828EF}"/>
    <hyperlink ref="D29" r:id="rId6" xr:uid="{6A4BD0DC-C6AF-4195-9BAE-CF4BCF879321}"/>
    <hyperlink ref="D36" r:id="rId7" display="staffordshirereferrals@ntas.org.uk" xr:uid="{590A3870-9B53-4434-9439-16F62DBE73C1}"/>
    <hyperlink ref="D40" r:id="rId8" xr:uid="{6F9607E0-F5E8-4377-B955-6453AE8ABC26}"/>
    <hyperlink ref="D43" r:id="rId9" xr:uid="{96A538EC-42B5-45D1-B01B-8FCA863E2FFF}"/>
    <hyperlink ref="D41" r:id="rId10" xr:uid="{396A933A-DAE9-4681-89A6-64BA7B1E59EA}"/>
    <hyperlink ref="D34" r:id="rId11" xr:uid="{756E174C-064D-437B-B6FC-BD8740E5DDFC}"/>
    <hyperlink ref="D10" r:id="rId12" xr:uid="{66D8D540-23D9-4913-8798-A297644FA9D4}"/>
    <hyperlink ref="D11" r:id="rId13" xr:uid="{785BBC52-F23B-43CA-9BE3-E13E9E7BDA38}"/>
    <hyperlink ref="D17" r:id="rId14" display="pspreadbury@cicely.manorhall.academy" xr:uid="{872D2A23-1422-4C76-83B5-C7E17B3EA657}"/>
    <hyperlink ref="D8" r:id="rId15" xr:uid="{1231F9F3-EDD1-418F-8087-6E6E648EF77D}"/>
    <hyperlink ref="D35" r:id="rId16" xr:uid="{1D4F6BA2-A0BC-4C2D-A80F-FF0BB985A2D3}"/>
    <hyperlink ref="D26" r:id="rId17" xr:uid="{7B545458-03EF-49E0-B15D-A62CC6EA88C9}"/>
    <hyperlink ref="D30" r:id="rId18" xr:uid="{3FA8BFCC-FBE7-480C-8DC5-F134E1AB6B61}"/>
    <hyperlink ref="D31" r:id="rId19" xr:uid="{71FB195B-7EC8-4B98-8AC8-6BD349824B1B}"/>
    <hyperlink ref="D42" r:id="rId20" xr:uid="{1F3BB054-C4F0-4DE4-9BF8-05BACF8F8E2D}"/>
    <hyperlink ref="D46" r:id="rId21" xr:uid="{FE18AC8B-8311-44E4-ADCF-6166EFA52E76}"/>
    <hyperlink ref="D2" r:id="rId22" display="rob@1ststaff.co.uk " xr:uid="{F639D56C-B57B-47F4-9F7A-7AF051359834}"/>
    <hyperlink ref="D48" r:id="rId23" xr:uid="{F28E516C-6F21-4BDD-B78B-856DE4006F19}"/>
    <hyperlink ref="D14" r:id="rId24" xr:uid="{5BAFA2B5-EF44-49B7-8C3E-4E2B4E6DB626}"/>
    <hyperlink ref="D9" r:id="rId25" xr:uid="{3AD725A1-81A7-4C6E-B96F-C4F25040EB86}"/>
    <hyperlink ref="D19" r:id="rId26" xr:uid="{E902961B-AE70-4092-86C6-222DFE5CD4B0}"/>
    <hyperlink ref="D28" r:id="rId27" xr:uid="{35B7B345-4B36-4B01-9597-5269F6C728B6}"/>
    <hyperlink ref="D4" r:id="rId28" xr:uid="{F5D10BBE-3ED2-46BD-99E4-791EB3D256F9}"/>
    <hyperlink ref="D33" r:id="rId29" xr:uid="{F01FA873-E9D4-4EF9-B516-AEE13F51FC17}"/>
    <hyperlink ref="D27" r:id="rId30" display="rachel.martin@horizoncare.co.uk" xr:uid="{9930F0D8-9AA8-4B6A-BA8B-71540BA71393}"/>
    <hyperlink ref="D23" r:id="rId31" xr:uid="{5A50F7A2-F159-4590-95E9-3F9DE595C22F}"/>
    <hyperlink ref="D49" r:id="rId32" display="mailto:sharonmurphy.want2achieve@outlook.com" xr:uid="{F77B1B96-0191-4736-AD67-7B408DD9E9BE}"/>
    <hyperlink ref="E23" r:id="rId33" display="mailto:finance@emtuition.org.uk" xr:uid="{FC0F7BC6-4361-4A76-82E2-51C8D5204C25}"/>
    <hyperlink ref="D22" r:id="rId34" xr:uid="{3CE5187D-A5DD-4918-8C9C-46A7732F6AFA}"/>
    <hyperlink ref="D7" r:id="rId35" xr:uid="{DCEA7796-C314-4CAD-B898-C94C430BB82C}"/>
    <hyperlink ref="D20" r:id="rId36" xr:uid="{F859C6E5-60EE-44E9-B9C1-BCA8CC409C4A}"/>
    <hyperlink ref="D25" r:id="rId37" display="partnerships@equaleducation.co.uk" xr:uid="{F71FF4A2-6BB8-4E20-AA2D-0EA71BDA69E1}"/>
    <hyperlink ref="D38" r:id="rId38" xr:uid="{CE4E80FD-91B4-401C-9C36-D36DC5366AF4}"/>
    <hyperlink ref="D37" r:id="rId39" xr:uid="{AEF3FBAB-60FC-4A8B-9513-7016BA1CEBAD}"/>
    <hyperlink ref="D6" r:id="rId40" xr:uid="{8D67B51D-7CD2-45BA-B78A-B027A9F611F4}"/>
    <hyperlink ref="D45" r:id="rId41" xr:uid="{81F4ADA9-1F9B-42DC-BC76-D391F8B811AB}"/>
    <hyperlink ref="D32" r:id="rId42" xr:uid="{1E8D1ED4-5D81-44D6-847F-B097F1A3E6EE}"/>
    <hyperlink ref="D12" r:id="rId43" display="mailto:mokhalid@thecatchupacademy.co.uk" xr:uid="{582C5EFE-3B07-4B71-A4C4-BB9DE6FF937B}"/>
  </hyperlinks>
  <pageMargins left="0.7" right="0.7" top="0.75" bottom="0.75" header="0.3" footer="0.3"/>
  <pageSetup paperSize="9" scale="30" orientation="portrait" r:id="rId44"/>
  <rowBreaks count="1" manualBreakCount="1">
    <brk id="50" max="16383" man="1"/>
  </rowBreaks>
  <legacyDrawing r:id="rId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topLeftCell="A17" workbookViewId="0">
      <selection activeCell="G28" sqref="G28"/>
    </sheetView>
  </sheetViews>
  <sheetFormatPr defaultColWidth="2.44140625" defaultRowHeight="15" zeroHeight="1" x14ac:dyDescent="0.2"/>
  <cols>
    <col min="1" max="1" width="3.109375" customWidth="1"/>
    <col min="2" max="2" width="36.109375" customWidth="1"/>
    <col min="3" max="3" width="36.109375" hidden="1" customWidth="1"/>
    <col min="4" max="4" width="6.88671875" bestFit="1" customWidth="1"/>
    <col min="5" max="5" width="10.109375" customWidth="1"/>
    <col min="6" max="6" width="11.88671875" customWidth="1"/>
    <col min="7" max="7" width="9.5546875" bestFit="1" customWidth="1"/>
    <col min="8" max="8" width="27.88671875" bestFit="1" customWidth="1"/>
    <col min="9" max="9" width="7" bestFit="1" customWidth="1"/>
    <col min="10" max="10" width="8.5546875" bestFit="1" customWidth="1"/>
    <col min="16376" max="16376" width="2.88671875" customWidth="1"/>
    <col min="16377" max="16377" width="3.88671875" customWidth="1"/>
    <col min="16378" max="16378" width="4.109375" customWidth="1"/>
    <col min="16379" max="16379" width="6.44140625" bestFit="1" customWidth="1"/>
    <col min="16380" max="16384" width="10.5546875" customWidth="1"/>
  </cols>
  <sheetData>
    <row r="1" spans="1:10" x14ac:dyDescent="0.2">
      <c r="A1" s="1"/>
      <c r="B1" s="1"/>
      <c r="C1" s="1"/>
    </row>
    <row r="2" spans="1:10" ht="37.5" customHeight="1" x14ac:dyDescent="0.2">
      <c r="A2" s="1"/>
      <c r="B2" s="273" t="s">
        <v>81</v>
      </c>
      <c r="C2" s="273"/>
    </row>
    <row r="3" spans="1:10" ht="12" customHeight="1" x14ac:dyDescent="0.25">
      <c r="A3" s="1"/>
      <c r="B3" s="2"/>
      <c r="C3" s="2"/>
    </row>
    <row r="4" spans="1:10" ht="35.25" customHeight="1" x14ac:dyDescent="0.2">
      <c r="A4" s="1"/>
      <c r="B4" s="276" t="s">
        <v>232</v>
      </c>
      <c r="C4" s="277"/>
    </row>
    <row r="5" spans="1:10" ht="9" customHeight="1" x14ac:dyDescent="0.25">
      <c r="A5" s="1"/>
      <c r="B5" s="2"/>
      <c r="C5" s="2"/>
    </row>
    <row r="6" spans="1:10" ht="54.75" customHeight="1" x14ac:dyDescent="0.2">
      <c r="A6" s="1"/>
      <c r="B6" s="274" t="s">
        <v>198</v>
      </c>
      <c r="C6" s="275"/>
      <c r="D6" s="8" t="s">
        <v>105</v>
      </c>
      <c r="E6" s="8" t="s">
        <v>104</v>
      </c>
      <c r="F6" s="8" t="s">
        <v>106</v>
      </c>
      <c r="G6" s="8" t="s">
        <v>107</v>
      </c>
    </row>
    <row r="7" spans="1:10" ht="9" customHeight="1" thickBot="1" x14ac:dyDescent="0.3">
      <c r="A7" s="1"/>
      <c r="B7" s="2"/>
      <c r="C7" s="2"/>
    </row>
    <row r="8" spans="1:10" ht="36.75" thickBot="1" x14ac:dyDescent="0.3">
      <c r="A8" s="1"/>
      <c r="B8" s="3" t="s">
        <v>47</v>
      </c>
      <c r="C8" s="4" t="s">
        <v>82</v>
      </c>
      <c r="D8" s="10">
        <f>SUM(D9:D36)</f>
        <v>515</v>
      </c>
      <c r="E8" s="7">
        <f>SUM(E9:E36)</f>
        <v>4147312.25</v>
      </c>
      <c r="F8" s="52">
        <f ca="1">SUM(F9:F35)</f>
        <v>0</v>
      </c>
      <c r="G8" s="52"/>
      <c r="H8" s="52"/>
    </row>
    <row r="9" spans="1:10" ht="18.75" thickBot="1" x14ac:dyDescent="0.3">
      <c r="A9" s="1"/>
      <c r="B9" s="5" t="s">
        <v>48</v>
      </c>
      <c r="C9" s="6" t="s">
        <v>64</v>
      </c>
      <c r="D9" s="10">
        <v>22</v>
      </c>
      <c r="E9" s="7">
        <v>225928</v>
      </c>
      <c r="F9" s="52">
        <f ca="1">SUMIF('1. Referral Details'!A:C,'3. QTR Monitoring Requirement'!H9,'1. Referral Details'!C:C)</f>
        <v>0</v>
      </c>
      <c r="G9" s="9">
        <f t="shared" ref="G9:G23" ca="1" si="0">+E9-F9</f>
        <v>225928</v>
      </c>
      <c r="H9" t="s">
        <v>28</v>
      </c>
      <c r="J9" s="52"/>
    </row>
    <row r="10" spans="1:10" ht="18.75" thickBot="1" x14ac:dyDescent="0.3">
      <c r="A10" s="1"/>
      <c r="B10" s="5" t="s">
        <v>49</v>
      </c>
      <c r="C10" s="6" t="s">
        <v>71</v>
      </c>
      <c r="D10" s="10">
        <v>29</v>
      </c>
      <c r="E10" s="7">
        <v>185440</v>
      </c>
      <c r="F10" s="52">
        <f ca="1">SUMIF('1. Referral Details'!A:C,'3. QTR Monitoring Requirement'!H10,'1. Referral Details'!C:C)</f>
        <v>0</v>
      </c>
      <c r="G10" s="9">
        <f t="shared" ca="1" si="0"/>
        <v>185440</v>
      </c>
      <c r="H10" t="s">
        <v>29</v>
      </c>
      <c r="J10" s="52"/>
    </row>
    <row r="11" spans="1:10" ht="18.75" thickBot="1" x14ac:dyDescent="0.3">
      <c r="A11" s="1"/>
      <c r="B11" s="5" t="s">
        <v>50</v>
      </c>
      <c r="C11" s="6" t="s">
        <v>65</v>
      </c>
      <c r="D11" s="10">
        <v>30</v>
      </c>
      <c r="E11" s="7">
        <v>542441.5</v>
      </c>
      <c r="F11" s="52">
        <f ca="1">SUMIF('1. Referral Details'!A:C,'3. QTR Monitoring Requirement'!H11,'1. Referral Details'!C:C)</f>
        <v>0</v>
      </c>
      <c r="G11" s="9">
        <f t="shared" ca="1" si="0"/>
        <v>542441.5</v>
      </c>
      <c r="H11" t="s">
        <v>30</v>
      </c>
      <c r="J11" s="52"/>
    </row>
    <row r="12" spans="1:10" ht="18.75" thickBot="1" x14ac:dyDescent="0.3">
      <c r="A12" s="1"/>
      <c r="B12" s="5" t="s">
        <v>51</v>
      </c>
      <c r="C12" s="6" t="s">
        <v>66</v>
      </c>
      <c r="D12" s="10">
        <v>16</v>
      </c>
      <c r="E12" s="7">
        <v>402742</v>
      </c>
      <c r="F12" s="52">
        <f ca="1">SUMIF('1. Referral Details'!A:C,'3. QTR Monitoring Requirement'!H12,'1. Referral Details'!C:C)</f>
        <v>0</v>
      </c>
      <c r="G12" s="9">
        <f t="shared" ca="1" si="0"/>
        <v>402742</v>
      </c>
      <c r="H12" t="s">
        <v>31</v>
      </c>
      <c r="J12" s="52"/>
    </row>
    <row r="13" spans="1:10" ht="18.75" thickBot="1" x14ac:dyDescent="0.3">
      <c r="A13" s="1"/>
      <c r="B13" s="5" t="s">
        <v>52</v>
      </c>
      <c r="C13" s="6" t="s">
        <v>67</v>
      </c>
      <c r="D13" s="10">
        <v>54</v>
      </c>
      <c r="E13" s="7">
        <v>377226</v>
      </c>
      <c r="F13" s="52">
        <f ca="1">SUMIF('1. Referral Details'!A:C,'3. QTR Monitoring Requirement'!H13,'1. Referral Details'!C:C)</f>
        <v>0</v>
      </c>
      <c r="G13" s="9">
        <f t="shared" ca="1" si="0"/>
        <v>377226</v>
      </c>
      <c r="H13" t="s">
        <v>32</v>
      </c>
      <c r="J13" s="52"/>
    </row>
    <row r="14" spans="1:10" ht="18.75" thickBot="1" x14ac:dyDescent="0.3">
      <c r="A14" s="1"/>
      <c r="B14" s="5" t="s">
        <v>53</v>
      </c>
      <c r="C14" s="6" t="s">
        <v>68</v>
      </c>
      <c r="D14" s="10">
        <v>39</v>
      </c>
      <c r="E14" s="7">
        <v>182789.5</v>
      </c>
      <c r="F14" s="52">
        <f ca="1">SUMIF('1. Referral Details'!A:C,'3. QTR Monitoring Requirement'!H14,'1. Referral Details'!C:C)</f>
        <v>0</v>
      </c>
      <c r="G14" s="9">
        <f t="shared" ca="1" si="0"/>
        <v>182789.5</v>
      </c>
      <c r="H14" t="s">
        <v>33</v>
      </c>
      <c r="J14" s="52"/>
    </row>
    <row r="15" spans="1:10" ht="18.75" thickBot="1" x14ac:dyDescent="0.3">
      <c r="A15" s="1"/>
      <c r="B15" s="5" t="s">
        <v>54</v>
      </c>
      <c r="C15" s="6" t="s">
        <v>69</v>
      </c>
      <c r="D15" s="10">
        <v>15</v>
      </c>
      <c r="E15" s="7">
        <v>53714</v>
      </c>
      <c r="F15" s="52">
        <f ca="1">SUMIF('1. Referral Details'!A:C,'3. QTR Monitoring Requirement'!H15,'1. Referral Details'!C:C)</f>
        <v>0</v>
      </c>
      <c r="G15" s="9">
        <f t="shared" ca="1" si="0"/>
        <v>53714</v>
      </c>
      <c r="H15" t="s">
        <v>34</v>
      </c>
      <c r="J15" s="52"/>
    </row>
    <row r="16" spans="1:10" ht="18.75" thickBot="1" x14ac:dyDescent="0.3">
      <c r="A16" s="1"/>
      <c r="B16" s="5" t="s">
        <v>55</v>
      </c>
      <c r="C16" s="6" t="s">
        <v>70</v>
      </c>
      <c r="D16" s="10">
        <v>12</v>
      </c>
      <c r="E16" s="7">
        <v>192400</v>
      </c>
      <c r="F16" s="52">
        <f ca="1">SUMIF('1. Referral Details'!A:C,'3. QTR Monitoring Requirement'!H16,'1. Referral Details'!C:C)</f>
        <v>0</v>
      </c>
      <c r="G16" s="9">
        <f t="shared" ca="1" si="0"/>
        <v>192400</v>
      </c>
      <c r="H16" t="s">
        <v>35</v>
      </c>
    </row>
    <row r="17" spans="1:8" ht="18.75" thickBot="1" x14ac:dyDescent="0.3">
      <c r="A17" s="1"/>
      <c r="B17" s="5" t="s">
        <v>56</v>
      </c>
      <c r="C17" s="6" t="s">
        <v>72</v>
      </c>
      <c r="D17" s="10">
        <v>47</v>
      </c>
      <c r="E17" s="7">
        <v>389041</v>
      </c>
      <c r="F17" s="52">
        <f ca="1">SUMIF('1. Referral Details'!A:C,'3. QTR Monitoring Requirement'!H17,'1. Referral Details'!C:C)</f>
        <v>0</v>
      </c>
      <c r="G17" s="9">
        <f t="shared" ca="1" si="0"/>
        <v>389041</v>
      </c>
      <c r="H17" t="s">
        <v>233</v>
      </c>
    </row>
    <row r="18" spans="1:8" ht="18.75" thickBot="1" x14ac:dyDescent="0.3">
      <c r="A18" s="1"/>
      <c r="B18" s="5" t="s">
        <v>57</v>
      </c>
      <c r="C18" s="6" t="s">
        <v>73</v>
      </c>
      <c r="D18" s="10">
        <v>15</v>
      </c>
      <c r="E18" s="7">
        <v>56265</v>
      </c>
      <c r="F18" s="52">
        <f ca="1">SUMIF('1. Referral Details'!A:C,'3. QTR Monitoring Requirement'!H18,'1. Referral Details'!C:C)</f>
        <v>0</v>
      </c>
      <c r="G18" s="9">
        <f t="shared" ca="1" si="0"/>
        <v>56265</v>
      </c>
      <c r="H18" t="s">
        <v>37</v>
      </c>
    </row>
    <row r="19" spans="1:8" ht="18.75" thickBot="1" x14ac:dyDescent="0.3">
      <c r="A19" s="1"/>
      <c r="B19" s="5" t="s">
        <v>58</v>
      </c>
      <c r="C19" s="6" t="s">
        <v>74</v>
      </c>
      <c r="D19" s="10">
        <v>24</v>
      </c>
      <c r="E19" s="7">
        <v>102729.5</v>
      </c>
      <c r="F19" s="52">
        <f ca="1">SUMIF('1. Referral Details'!A:C,'3. QTR Monitoring Requirement'!H19,'1. Referral Details'!C:C)</f>
        <v>0</v>
      </c>
      <c r="G19" s="9">
        <f t="shared" ca="1" si="0"/>
        <v>102729.5</v>
      </c>
      <c r="H19" t="s">
        <v>38</v>
      </c>
    </row>
    <row r="20" spans="1:8" ht="18.75" thickBot="1" x14ac:dyDescent="0.3">
      <c r="A20" s="1"/>
      <c r="B20" s="5" t="s">
        <v>59</v>
      </c>
      <c r="C20" s="6" t="s">
        <v>75</v>
      </c>
      <c r="D20" s="10">
        <v>29</v>
      </c>
      <c r="E20" s="7">
        <v>240069</v>
      </c>
      <c r="F20" s="52">
        <f ca="1">SUMIF('1. Referral Details'!A:C,'3. QTR Monitoring Requirement'!H20,'1. Referral Details'!C:C)</f>
        <v>0</v>
      </c>
      <c r="G20" s="9">
        <f t="shared" ca="1" si="0"/>
        <v>240069</v>
      </c>
      <c r="H20" t="s">
        <v>39</v>
      </c>
    </row>
    <row r="21" spans="1:8" ht="18.75" thickBot="1" x14ac:dyDescent="0.3">
      <c r="A21" s="1"/>
      <c r="B21" s="5" t="s">
        <v>60</v>
      </c>
      <c r="C21" s="6" t="s">
        <v>76</v>
      </c>
      <c r="D21" s="10">
        <v>49</v>
      </c>
      <c r="E21" s="7">
        <v>327357</v>
      </c>
      <c r="F21" s="52">
        <f ca="1">SUMIF('1. Referral Details'!A:C,'3. QTR Monitoring Requirement'!H21,'1. Referral Details'!C:C)</f>
        <v>0</v>
      </c>
      <c r="G21" s="9">
        <f t="shared" ca="1" si="0"/>
        <v>327357</v>
      </c>
      <c r="H21" t="s">
        <v>234</v>
      </c>
    </row>
    <row r="22" spans="1:8" ht="18.75" thickBot="1" x14ac:dyDescent="0.3">
      <c r="A22" s="1"/>
      <c r="B22" s="5" t="s">
        <v>61</v>
      </c>
      <c r="C22" s="6" t="s">
        <v>77</v>
      </c>
      <c r="D22" s="10">
        <v>35</v>
      </c>
      <c r="E22" s="7">
        <v>101520</v>
      </c>
      <c r="F22" s="52">
        <f ca="1">SUMIF('1. Referral Details'!A:C,'3. QTR Monitoring Requirement'!H22,'1. Referral Details'!C:C)</f>
        <v>0</v>
      </c>
      <c r="G22" s="9">
        <f t="shared" ca="1" si="0"/>
        <v>101520</v>
      </c>
      <c r="H22" t="s">
        <v>41</v>
      </c>
    </row>
    <row r="23" spans="1:8" ht="18.75" thickBot="1" x14ac:dyDescent="0.3">
      <c r="A23" s="1"/>
      <c r="B23" s="5" t="s">
        <v>62</v>
      </c>
      <c r="C23" s="6" t="s">
        <v>78</v>
      </c>
      <c r="D23" s="10">
        <v>32</v>
      </c>
      <c r="E23" s="7">
        <v>116193.25</v>
      </c>
      <c r="F23" s="52">
        <f ca="1">SUMIF('1. Referral Details'!A:C,'3. QTR Monitoring Requirement'!H23,'1. Referral Details'!C:C)</f>
        <v>0</v>
      </c>
      <c r="G23" s="9">
        <f t="shared" ca="1" si="0"/>
        <v>116193.25</v>
      </c>
      <c r="H23" t="s">
        <v>42</v>
      </c>
    </row>
    <row r="24" spans="1:8" ht="18.75" thickBot="1" x14ac:dyDescent="0.3">
      <c r="A24" s="1"/>
      <c r="B24" s="5" t="s">
        <v>63</v>
      </c>
      <c r="C24" s="6" t="s">
        <v>79</v>
      </c>
      <c r="D24" s="10">
        <v>33</v>
      </c>
      <c r="E24" s="7">
        <v>267347.5</v>
      </c>
      <c r="F24" s="52">
        <f ca="1">SUMIF('1. Referral Details'!A:C,'3. QTR Monitoring Requirement'!H24,'1. Referral Details'!C:C)</f>
        <v>0</v>
      </c>
      <c r="G24" s="211">
        <f ca="1">E24-F24</f>
        <v>267347.5</v>
      </c>
      <c r="H24" t="s">
        <v>43</v>
      </c>
    </row>
    <row r="25" spans="1:8" ht="18.75" thickBot="1" x14ac:dyDescent="0.3">
      <c r="A25" s="1"/>
      <c r="B25" s="5" t="s">
        <v>342</v>
      </c>
      <c r="C25" s="6"/>
      <c r="D25" s="10">
        <v>34</v>
      </c>
      <c r="E25" s="7">
        <v>384109</v>
      </c>
      <c r="F25" s="52">
        <f ca="1">SUMIF('1. Referral Details'!A:C,'3. QTR Monitoring Requirement'!H25,'1. Referral Details'!C:C)</f>
        <v>0</v>
      </c>
      <c r="G25" s="9">
        <f ca="1">E25-F25</f>
        <v>384109</v>
      </c>
      <c r="H25" t="s">
        <v>342</v>
      </c>
    </row>
    <row r="26" spans="1:8" ht="18.75" thickBot="1" x14ac:dyDescent="0.3">
      <c r="A26" s="1"/>
      <c r="B26" s="5" t="s">
        <v>344</v>
      </c>
      <c r="C26" s="6"/>
      <c r="D26" s="10"/>
      <c r="E26" s="7"/>
      <c r="F26" s="52">
        <f ca="1">SUMIF('1. Referral Details'!A:C,'3. QTR Monitoring Requirement'!H26,'1. Referral Details'!C:C)</f>
        <v>0</v>
      </c>
      <c r="G26" s="9">
        <f t="shared" ref="G26:G36" ca="1" si="1">+E38-F26</f>
        <v>0</v>
      </c>
      <c r="H26" t="s">
        <v>344</v>
      </c>
    </row>
    <row r="27" spans="1:8" ht="18.75" thickBot="1" x14ac:dyDescent="0.3">
      <c r="A27" s="1"/>
      <c r="B27" s="5" t="s">
        <v>345</v>
      </c>
      <c r="C27" s="6"/>
      <c r="D27" s="10"/>
      <c r="E27" s="7"/>
      <c r="F27" s="52">
        <f ca="1">SUMIF('1. Referral Details'!A:C,'3. QTR Monitoring Requirement'!H27,'1. Referral Details'!C:C)</f>
        <v>0</v>
      </c>
      <c r="G27" s="9">
        <f t="shared" ca="1" si="1"/>
        <v>0</v>
      </c>
      <c r="H27" t="s">
        <v>345</v>
      </c>
    </row>
    <row r="28" spans="1:8" ht="18.75" thickBot="1" x14ac:dyDescent="0.3">
      <c r="A28" s="1"/>
      <c r="B28" s="5" t="s">
        <v>383</v>
      </c>
      <c r="D28" s="10"/>
      <c r="E28" s="7"/>
      <c r="F28" s="52">
        <f ca="1">SUMIF('1. Referral Details'!A:C,'3. QTR Monitoring Requirement'!H28,'1. Referral Details'!C:C)</f>
        <v>0</v>
      </c>
      <c r="G28" s="9">
        <f t="shared" ca="1" si="1"/>
        <v>0</v>
      </c>
      <c r="H28" t="s">
        <v>383</v>
      </c>
    </row>
    <row r="29" spans="1:8" ht="18.75" thickBot="1" x14ac:dyDescent="0.3">
      <c r="A29" s="1"/>
      <c r="B29" s="5" t="s">
        <v>346</v>
      </c>
      <c r="C29" s="6"/>
      <c r="D29" s="10"/>
      <c r="E29" s="7"/>
      <c r="F29" s="52">
        <f ca="1">SUMIF('1. Referral Details'!A:C,'3. QTR Monitoring Requirement'!H29,'1. Referral Details'!C:C)</f>
        <v>0</v>
      </c>
      <c r="G29" s="9">
        <f t="shared" ca="1" si="1"/>
        <v>0</v>
      </c>
      <c r="H29" t="s">
        <v>346</v>
      </c>
    </row>
    <row r="30" spans="1:8" ht="18.75" thickBot="1" x14ac:dyDescent="0.3">
      <c r="A30" s="1"/>
      <c r="B30" s="5" t="s">
        <v>347</v>
      </c>
      <c r="C30" s="6"/>
      <c r="D30" s="10"/>
      <c r="E30" s="7"/>
      <c r="F30" s="52">
        <f ca="1">SUMIF('1. Referral Details'!A:C,'3. QTR Monitoring Requirement'!H30,'1. Referral Details'!C:C)</f>
        <v>0</v>
      </c>
      <c r="G30" s="9">
        <f t="shared" ca="1" si="1"/>
        <v>0</v>
      </c>
      <c r="H30" t="s">
        <v>347</v>
      </c>
    </row>
    <row r="31" spans="1:8" ht="18.75" thickBot="1" x14ac:dyDescent="0.3">
      <c r="A31" s="1"/>
      <c r="B31" s="5" t="s">
        <v>348</v>
      </c>
      <c r="C31" s="6"/>
      <c r="D31" s="10"/>
      <c r="E31" s="7"/>
      <c r="F31" s="52">
        <f ca="1">SUMIF('1. Referral Details'!A:C,'3. QTR Monitoring Requirement'!H31,'1. Referral Details'!C:C)</f>
        <v>0</v>
      </c>
      <c r="G31" s="9">
        <f t="shared" ca="1" si="1"/>
        <v>0</v>
      </c>
      <c r="H31" t="s">
        <v>348</v>
      </c>
    </row>
    <row r="32" spans="1:8" ht="18.75" thickBot="1" x14ac:dyDescent="0.3">
      <c r="A32" s="1"/>
      <c r="B32" s="5" t="s">
        <v>349</v>
      </c>
      <c r="D32" s="10"/>
      <c r="E32" s="7"/>
      <c r="F32" s="52">
        <f ca="1">SUMIF('1. Referral Details'!A:C,'3. QTR Monitoring Requirement'!H32,'1. Referral Details'!C:C)</f>
        <v>0</v>
      </c>
      <c r="G32" s="9">
        <f t="shared" ca="1" si="1"/>
        <v>0</v>
      </c>
      <c r="H32" t="s">
        <v>349</v>
      </c>
    </row>
    <row r="33" spans="1:8" ht="18.75" thickBot="1" x14ac:dyDescent="0.3">
      <c r="A33" s="1"/>
      <c r="B33" s="5" t="s">
        <v>350</v>
      </c>
      <c r="C33" s="6"/>
      <c r="D33" s="10"/>
      <c r="E33" s="7"/>
      <c r="F33" s="52">
        <f ca="1">SUMIF('1. Referral Details'!A:C,'3. QTR Monitoring Requirement'!H33,'1. Referral Details'!C:C)</f>
        <v>0</v>
      </c>
      <c r="G33" s="9">
        <f t="shared" ca="1" si="1"/>
        <v>0</v>
      </c>
      <c r="H33" t="s">
        <v>350</v>
      </c>
    </row>
    <row r="34" spans="1:8" ht="18.75" thickBot="1" x14ac:dyDescent="0.3">
      <c r="A34" s="1"/>
      <c r="B34" s="5" t="s">
        <v>351</v>
      </c>
      <c r="C34" s="6"/>
      <c r="D34" s="10"/>
      <c r="E34" s="7"/>
      <c r="F34" s="52">
        <f ca="1">SUMIF('1. Referral Details'!A:C,'3. QTR Monitoring Requirement'!H34,'1. Referral Details'!C:C)</f>
        <v>0</v>
      </c>
      <c r="G34" s="9">
        <f t="shared" ca="1" si="1"/>
        <v>0</v>
      </c>
      <c r="H34" t="s">
        <v>351</v>
      </c>
    </row>
    <row r="35" spans="1:8" ht="18.75" thickBot="1" x14ac:dyDescent="0.3">
      <c r="A35" s="1"/>
      <c r="B35" s="5" t="s">
        <v>352</v>
      </c>
      <c r="C35" s="6"/>
      <c r="D35" s="10"/>
      <c r="E35" s="7"/>
      <c r="F35" s="52">
        <f ca="1">SUMIF('1. Referral Details'!A:C,'3. QTR Monitoring Requirement'!H35,'1. Referral Details'!C:C)</f>
        <v>0</v>
      </c>
      <c r="G35" s="9">
        <f t="shared" ca="1" si="1"/>
        <v>0</v>
      </c>
      <c r="H35" t="s">
        <v>352</v>
      </c>
    </row>
    <row r="36" spans="1:8" ht="18.75" thickBot="1" x14ac:dyDescent="0.3">
      <c r="A36" s="1"/>
      <c r="B36" s="5" t="s">
        <v>353</v>
      </c>
      <c r="C36" s="6"/>
      <c r="D36" s="10"/>
      <c r="E36" s="7"/>
      <c r="F36" s="52">
        <f ca="1">SUMIF('1. Referral Details'!A:C,'3. QTR Monitoring Requirement'!H36,'1. Referral Details'!C:C)</f>
        <v>0</v>
      </c>
      <c r="G36" s="9">
        <f t="shared" ca="1" si="1"/>
        <v>0</v>
      </c>
      <c r="H36" t="s">
        <v>353</v>
      </c>
    </row>
    <row r="37" spans="1:8" ht="30" customHeight="1" x14ac:dyDescent="0.2">
      <c r="A37" s="1"/>
      <c r="B37" s="1"/>
      <c r="C37" s="1"/>
    </row>
    <row r="38" spans="1:8" hidden="1" x14ac:dyDescent="0.2">
      <c r="A38" s="1"/>
      <c r="B38" s="1"/>
      <c r="C38" s="1"/>
    </row>
    <row r="39" spans="1:8" hidden="1" x14ac:dyDescent="0.2">
      <c r="A39" s="1"/>
      <c r="B39" s="1"/>
      <c r="C39" s="1"/>
    </row>
    <row r="40" spans="1:8" hidden="1" x14ac:dyDescent="0.2">
      <c r="A40" s="1"/>
      <c r="B40" s="1"/>
      <c r="C40" s="1"/>
    </row>
  </sheetData>
  <mergeCells count="3">
    <mergeCell ref="B2:C2"/>
    <mergeCell ref="B6:C6"/>
    <mergeCell ref="B4:C4"/>
  </mergeCells>
  <phoneticPr fontId="14" type="noConversion"/>
  <dataValidations disablePrompts="1" count="1">
    <dataValidation type="list" allowBlank="1" showInputMessage="1" showErrorMessage="1" sqref="H15" xr:uid="{B06EBDFC-00F2-46BD-B055-D618934191D5}">
      <formula1>Qtr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B55AE-156E-4C22-B13F-4D7F5A225660}">
  <dimension ref="A3:H9"/>
  <sheetViews>
    <sheetView workbookViewId="0">
      <selection activeCell="L10" sqref="L10"/>
    </sheetView>
  </sheetViews>
  <sheetFormatPr defaultRowHeight="15" x14ac:dyDescent="0.2"/>
  <cols>
    <col min="1" max="1" width="28.109375" bestFit="1" customWidth="1"/>
    <col min="2" max="2" width="15.88671875" bestFit="1" customWidth="1"/>
    <col min="3" max="3" width="4.88671875" bestFit="1" customWidth="1"/>
    <col min="4" max="4" width="6.109375" bestFit="1" customWidth="1"/>
    <col min="5" max="5" width="6.5546875" bestFit="1" customWidth="1"/>
    <col min="6" max="6" width="3.44140625" bestFit="1" customWidth="1"/>
    <col min="7" max="7" width="6.88671875" bestFit="1" customWidth="1"/>
    <col min="8" max="8" width="10.88671875" bestFit="1" customWidth="1"/>
  </cols>
  <sheetData>
    <row r="3" spans="1:8" x14ac:dyDescent="0.2">
      <c r="A3" s="192" t="s">
        <v>358</v>
      </c>
      <c r="B3" s="192" t="s">
        <v>355</v>
      </c>
    </row>
    <row r="4" spans="1:8" x14ac:dyDescent="0.2">
      <c r="A4" s="192" t="s">
        <v>359</v>
      </c>
      <c r="B4" t="s">
        <v>179</v>
      </c>
      <c r="C4" t="s">
        <v>27</v>
      </c>
      <c r="D4" t="s">
        <v>26</v>
      </c>
      <c r="E4" t="s">
        <v>166</v>
      </c>
      <c r="F4" t="s">
        <v>14</v>
      </c>
      <c r="G4" t="s">
        <v>356</v>
      </c>
      <c r="H4" t="s">
        <v>357</v>
      </c>
    </row>
    <row r="5" spans="1:8" x14ac:dyDescent="0.2">
      <c r="A5" s="11" t="s">
        <v>95</v>
      </c>
      <c r="B5">
        <v>111</v>
      </c>
      <c r="C5">
        <v>72</v>
      </c>
      <c r="D5">
        <v>210</v>
      </c>
      <c r="F5">
        <v>30</v>
      </c>
      <c r="H5">
        <v>423</v>
      </c>
    </row>
    <row r="6" spans="1:8" x14ac:dyDescent="0.2">
      <c r="A6" s="11" t="s">
        <v>94</v>
      </c>
      <c r="B6">
        <v>24</v>
      </c>
      <c r="C6">
        <v>65</v>
      </c>
      <c r="D6">
        <v>126</v>
      </c>
      <c r="E6">
        <v>2</v>
      </c>
      <c r="F6">
        <v>30</v>
      </c>
      <c r="H6">
        <v>247</v>
      </c>
    </row>
    <row r="7" spans="1:8" x14ac:dyDescent="0.2">
      <c r="A7" s="11" t="s">
        <v>177</v>
      </c>
      <c r="C7">
        <v>1</v>
      </c>
      <c r="D7">
        <v>3</v>
      </c>
      <c r="H7">
        <v>4</v>
      </c>
    </row>
    <row r="8" spans="1:8" x14ac:dyDescent="0.2">
      <c r="A8" s="11" t="s">
        <v>356</v>
      </c>
      <c r="B8">
        <v>9</v>
      </c>
      <c r="D8">
        <v>2</v>
      </c>
      <c r="H8">
        <v>11</v>
      </c>
    </row>
    <row r="9" spans="1:8" x14ac:dyDescent="0.2">
      <c r="A9" s="11" t="s">
        <v>357</v>
      </c>
      <c r="B9">
        <v>144</v>
      </c>
      <c r="C9">
        <v>138</v>
      </c>
      <c r="D9">
        <v>341</v>
      </c>
      <c r="E9">
        <v>2</v>
      </c>
      <c r="F9">
        <v>60</v>
      </c>
      <c r="H9">
        <v>685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C66"/>
  <sheetViews>
    <sheetView topLeftCell="A36" workbookViewId="0">
      <selection activeCell="B55" sqref="B55:B66"/>
    </sheetView>
  </sheetViews>
  <sheetFormatPr defaultRowHeight="15" x14ac:dyDescent="0.2"/>
  <cols>
    <col min="2" max="2" width="40.109375" customWidth="1"/>
    <col min="3" max="3" width="25.5546875" customWidth="1"/>
  </cols>
  <sheetData>
    <row r="4" spans="2:3" x14ac:dyDescent="0.2">
      <c r="B4" t="s">
        <v>7</v>
      </c>
      <c r="C4" t="s">
        <v>8</v>
      </c>
    </row>
    <row r="5" spans="2:3" x14ac:dyDescent="0.2">
      <c r="C5" t="s">
        <v>9</v>
      </c>
    </row>
    <row r="6" spans="2:3" x14ac:dyDescent="0.2">
      <c r="C6" t="s">
        <v>10</v>
      </c>
    </row>
    <row r="7" spans="2:3" x14ac:dyDescent="0.2">
      <c r="C7" t="s">
        <v>11</v>
      </c>
    </row>
    <row r="9" spans="2:3" x14ac:dyDescent="0.2">
      <c r="B9" t="s">
        <v>12</v>
      </c>
    </row>
    <row r="10" spans="2:3" x14ac:dyDescent="0.2">
      <c r="B10" t="s">
        <v>13</v>
      </c>
    </row>
    <row r="12" spans="2:3" x14ac:dyDescent="0.2">
      <c r="B12" t="s">
        <v>27</v>
      </c>
    </row>
    <row r="13" spans="2:3" x14ac:dyDescent="0.2">
      <c r="B13" t="s">
        <v>26</v>
      </c>
    </row>
    <row r="14" spans="2:3" x14ac:dyDescent="0.2">
      <c r="B14" t="s">
        <v>14</v>
      </c>
    </row>
    <row r="15" spans="2:3" x14ac:dyDescent="0.2">
      <c r="B15" t="s">
        <v>179</v>
      </c>
    </row>
    <row r="16" spans="2:3" x14ac:dyDescent="0.2">
      <c r="B16" t="s">
        <v>15</v>
      </c>
    </row>
    <row r="17" spans="2:2" x14ac:dyDescent="0.2">
      <c r="B17" t="s">
        <v>16</v>
      </c>
    </row>
    <row r="18" spans="2:2" x14ac:dyDescent="0.2">
      <c r="B18" t="s">
        <v>17</v>
      </c>
    </row>
    <row r="19" spans="2:2" x14ac:dyDescent="0.2">
      <c r="B19" t="s">
        <v>18</v>
      </c>
    </row>
    <row r="20" spans="2:2" x14ac:dyDescent="0.2">
      <c r="B20" t="s">
        <v>19</v>
      </c>
    </row>
    <row r="21" spans="2:2" x14ac:dyDescent="0.2">
      <c r="B21" t="s">
        <v>20</v>
      </c>
    </row>
    <row r="24" spans="2:2" x14ac:dyDescent="0.2">
      <c r="B24" t="s">
        <v>3</v>
      </c>
    </row>
    <row r="25" spans="2:2" x14ac:dyDescent="0.2">
      <c r="B25" t="s">
        <v>4</v>
      </c>
    </row>
    <row r="26" spans="2:2" x14ac:dyDescent="0.2">
      <c r="B26" t="s">
        <v>5</v>
      </c>
    </row>
    <row r="27" spans="2:2" x14ac:dyDescent="0.2">
      <c r="B27" t="s">
        <v>6</v>
      </c>
    </row>
    <row r="29" spans="2:2" x14ac:dyDescent="0.2">
      <c r="B29" t="s">
        <v>22</v>
      </c>
    </row>
    <row r="30" spans="2:2" x14ac:dyDescent="0.2">
      <c r="B30" t="s">
        <v>23</v>
      </c>
    </row>
    <row r="31" spans="2:2" x14ac:dyDescent="0.2">
      <c r="B31" t="s">
        <v>24</v>
      </c>
    </row>
    <row r="32" spans="2:2" x14ac:dyDescent="0.2">
      <c r="B32" t="s">
        <v>25</v>
      </c>
    </row>
    <row r="35" spans="2:2" x14ac:dyDescent="0.2">
      <c r="B35" t="s">
        <v>28</v>
      </c>
    </row>
    <row r="36" spans="2:2" x14ac:dyDescent="0.2">
      <c r="B36" t="s">
        <v>29</v>
      </c>
    </row>
    <row r="37" spans="2:2" x14ac:dyDescent="0.2">
      <c r="B37" t="s">
        <v>30</v>
      </c>
    </row>
    <row r="38" spans="2:2" x14ac:dyDescent="0.2">
      <c r="B38" t="s">
        <v>31</v>
      </c>
    </row>
    <row r="39" spans="2:2" x14ac:dyDescent="0.2">
      <c r="B39" t="s">
        <v>32</v>
      </c>
    </row>
    <row r="40" spans="2:2" x14ac:dyDescent="0.2">
      <c r="B40" t="s">
        <v>33</v>
      </c>
    </row>
    <row r="41" spans="2:2" x14ac:dyDescent="0.2">
      <c r="B41" t="s">
        <v>34</v>
      </c>
    </row>
    <row r="42" spans="2:2" x14ac:dyDescent="0.2">
      <c r="B42" t="s">
        <v>35</v>
      </c>
    </row>
    <row r="43" spans="2:2" x14ac:dyDescent="0.2">
      <c r="B43" t="s">
        <v>36</v>
      </c>
    </row>
    <row r="44" spans="2:2" x14ac:dyDescent="0.2">
      <c r="B44" t="s">
        <v>37</v>
      </c>
    </row>
    <row r="45" spans="2:2" x14ac:dyDescent="0.2">
      <c r="B45" t="s">
        <v>38</v>
      </c>
    </row>
    <row r="46" spans="2:2" x14ac:dyDescent="0.2">
      <c r="B46" t="s">
        <v>39</v>
      </c>
    </row>
    <row r="47" spans="2:2" x14ac:dyDescent="0.2">
      <c r="B47" t="s">
        <v>40</v>
      </c>
    </row>
    <row r="48" spans="2:2" x14ac:dyDescent="0.2">
      <c r="B48" t="s">
        <v>41</v>
      </c>
    </row>
    <row r="49" spans="2:2" x14ac:dyDescent="0.2">
      <c r="B49" t="s">
        <v>42</v>
      </c>
    </row>
    <row r="50" spans="2:2" x14ac:dyDescent="0.2">
      <c r="B50" t="s">
        <v>43</v>
      </c>
    </row>
    <row r="51" spans="2:2" x14ac:dyDescent="0.2">
      <c r="B51" t="s">
        <v>40</v>
      </c>
    </row>
    <row r="52" spans="2:2" x14ac:dyDescent="0.2">
      <c r="B52" t="s">
        <v>41</v>
      </c>
    </row>
    <row r="53" spans="2:2" x14ac:dyDescent="0.2">
      <c r="B53" t="s">
        <v>42</v>
      </c>
    </row>
    <row r="54" spans="2:2" x14ac:dyDescent="0.2">
      <c r="B54" t="s">
        <v>43</v>
      </c>
    </row>
    <row r="55" spans="2:2" x14ac:dyDescent="0.2">
      <c r="B55" t="s">
        <v>342</v>
      </c>
    </row>
    <row r="56" spans="2:2" x14ac:dyDescent="0.2">
      <c r="B56" t="s">
        <v>344</v>
      </c>
    </row>
    <row r="57" spans="2:2" x14ac:dyDescent="0.2">
      <c r="B57" t="s">
        <v>345</v>
      </c>
    </row>
    <row r="58" spans="2:2" x14ac:dyDescent="0.2">
      <c r="B58" t="s">
        <v>343</v>
      </c>
    </row>
    <row r="59" spans="2:2" x14ac:dyDescent="0.2">
      <c r="B59" t="s">
        <v>346</v>
      </c>
    </row>
    <row r="60" spans="2:2" x14ac:dyDescent="0.2">
      <c r="B60" t="s">
        <v>347</v>
      </c>
    </row>
    <row r="61" spans="2:2" x14ac:dyDescent="0.2">
      <c r="B61" t="s">
        <v>348</v>
      </c>
    </row>
    <row r="62" spans="2:2" x14ac:dyDescent="0.2">
      <c r="B62" t="s">
        <v>349</v>
      </c>
    </row>
    <row r="63" spans="2:2" x14ac:dyDescent="0.2">
      <c r="B63" t="s">
        <v>350</v>
      </c>
    </row>
    <row r="64" spans="2:2" x14ac:dyDescent="0.2">
      <c r="B64" t="s">
        <v>351</v>
      </c>
    </row>
    <row r="65" spans="2:2" x14ac:dyDescent="0.2">
      <c r="B65" t="s">
        <v>352</v>
      </c>
    </row>
    <row r="66" spans="2:2" x14ac:dyDescent="0.2">
      <c r="B66" t="s">
        <v>353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59835-929D-4602-8052-0907D5393E94}">
  <dimension ref="B2:C135"/>
  <sheetViews>
    <sheetView workbookViewId="0"/>
  </sheetViews>
  <sheetFormatPr defaultRowHeight="15" x14ac:dyDescent="0.2"/>
  <sheetData>
    <row r="2" spans="2:3" x14ac:dyDescent="0.2">
      <c r="B2" s="264" t="s">
        <v>426</v>
      </c>
    </row>
    <row r="3" spans="2:3" x14ac:dyDescent="0.2">
      <c r="B3" s="265" t="s">
        <v>427</v>
      </c>
    </row>
    <row r="4" spans="2:3" x14ac:dyDescent="0.2">
      <c r="B4" s="265"/>
    </row>
    <row r="6" spans="2:3" x14ac:dyDescent="0.2">
      <c r="C6" t="s">
        <v>428</v>
      </c>
    </row>
    <row r="7" spans="2:3" x14ac:dyDescent="0.2">
      <c r="C7" s="266"/>
    </row>
    <row r="8" spans="2:3" x14ac:dyDescent="0.2">
      <c r="C8" s="266">
        <v>5850</v>
      </c>
    </row>
    <row r="9" spans="2:3" x14ac:dyDescent="0.2">
      <c r="C9" s="266">
        <v>9000</v>
      </c>
    </row>
    <row r="10" spans="2:3" x14ac:dyDescent="0.2">
      <c r="C10" s="266">
        <v>3900</v>
      </c>
    </row>
    <row r="11" spans="2:3" x14ac:dyDescent="0.2">
      <c r="C11" s="266">
        <v>3300</v>
      </c>
    </row>
    <row r="12" spans="2:3" x14ac:dyDescent="0.2">
      <c r="C12" s="266">
        <v>6270</v>
      </c>
    </row>
    <row r="13" spans="2:3" x14ac:dyDescent="0.2">
      <c r="C13" s="266"/>
    </row>
    <row r="14" spans="2:3" x14ac:dyDescent="0.2">
      <c r="C14" s="266">
        <v>6000</v>
      </c>
    </row>
    <row r="15" spans="2:3" x14ac:dyDescent="0.2">
      <c r="C15" s="266"/>
    </row>
    <row r="16" spans="2:3" x14ac:dyDescent="0.2">
      <c r="C16" s="266">
        <v>3600</v>
      </c>
    </row>
    <row r="17" spans="3:3" x14ac:dyDescent="0.2">
      <c r="C17" s="266">
        <v>990</v>
      </c>
    </row>
    <row r="18" spans="3:3" x14ac:dyDescent="0.2">
      <c r="C18" s="266">
        <v>990</v>
      </c>
    </row>
    <row r="19" spans="3:3" x14ac:dyDescent="0.2">
      <c r="C19" s="266">
        <v>8175</v>
      </c>
    </row>
    <row r="20" spans="3:3" x14ac:dyDescent="0.2">
      <c r="C20" s="266"/>
    </row>
    <row r="21" spans="3:3" x14ac:dyDescent="0.2">
      <c r="C21" s="267">
        <v>2860</v>
      </c>
    </row>
    <row r="22" spans="3:3" x14ac:dyDescent="0.2">
      <c r="C22" s="266"/>
    </row>
    <row r="23" spans="3:3" x14ac:dyDescent="0.2">
      <c r="C23" s="266">
        <v>7700</v>
      </c>
    </row>
    <row r="24" spans="3:3" x14ac:dyDescent="0.2">
      <c r="C24" s="266"/>
    </row>
    <row r="25" spans="3:3" x14ac:dyDescent="0.2">
      <c r="C25" s="267">
        <v>4290</v>
      </c>
    </row>
    <row r="26" spans="3:3" x14ac:dyDescent="0.2">
      <c r="C26" s="266">
        <v>7040</v>
      </c>
    </row>
    <row r="27" spans="3:3" x14ac:dyDescent="0.2">
      <c r="C27" s="266">
        <v>7700</v>
      </c>
    </row>
    <row r="28" spans="3:3" x14ac:dyDescent="0.2">
      <c r="C28" s="267">
        <v>4400</v>
      </c>
    </row>
    <row r="29" spans="3:3" x14ac:dyDescent="0.2">
      <c r="C29" s="266"/>
    </row>
    <row r="30" spans="3:3" x14ac:dyDescent="0.2">
      <c r="C30" s="266"/>
    </row>
    <row r="31" spans="3:3" x14ac:dyDescent="0.2">
      <c r="C31" s="266"/>
    </row>
    <row r="32" spans="3:3" x14ac:dyDescent="0.2">
      <c r="C32" s="266"/>
    </row>
    <row r="33" spans="3:3" x14ac:dyDescent="0.2">
      <c r="C33" s="266"/>
    </row>
    <row r="34" spans="3:3" x14ac:dyDescent="0.2">
      <c r="C34" s="266">
        <v>1800</v>
      </c>
    </row>
    <row r="35" spans="3:3" x14ac:dyDescent="0.2">
      <c r="C35" s="266">
        <v>4680</v>
      </c>
    </row>
    <row r="36" spans="3:3" x14ac:dyDescent="0.2">
      <c r="C36" s="266"/>
    </row>
    <row r="37" spans="3:3" x14ac:dyDescent="0.2">
      <c r="C37" s="266"/>
    </row>
    <row r="38" spans="3:3" x14ac:dyDescent="0.2">
      <c r="C38" s="266">
        <v>4290</v>
      </c>
    </row>
    <row r="39" spans="3:3" x14ac:dyDescent="0.2">
      <c r="C39" s="266"/>
    </row>
    <row r="40" spans="3:3" x14ac:dyDescent="0.2">
      <c r="C40" s="266">
        <v>7012.5</v>
      </c>
    </row>
    <row r="41" spans="3:3" x14ac:dyDescent="0.2">
      <c r="C41" s="266">
        <v>3510</v>
      </c>
    </row>
    <row r="42" spans="3:3" x14ac:dyDescent="0.2">
      <c r="C42" s="266">
        <v>4290</v>
      </c>
    </row>
    <row r="43" spans="3:3" x14ac:dyDescent="0.2">
      <c r="C43" s="266"/>
    </row>
    <row r="44" spans="3:3" x14ac:dyDescent="0.2">
      <c r="C44" s="266"/>
    </row>
    <row r="45" spans="3:3" x14ac:dyDescent="0.2">
      <c r="C45" s="266"/>
    </row>
    <row r="46" spans="3:3" x14ac:dyDescent="0.2">
      <c r="C46" s="266"/>
    </row>
    <row r="47" spans="3:3" x14ac:dyDescent="0.2">
      <c r="C47" s="266">
        <v>4824</v>
      </c>
    </row>
    <row r="48" spans="3:3" x14ac:dyDescent="0.2">
      <c r="C48" s="266"/>
    </row>
    <row r="49" spans="3:3" x14ac:dyDescent="0.2">
      <c r="C49" s="266"/>
    </row>
    <row r="50" spans="3:3" x14ac:dyDescent="0.2">
      <c r="C50" s="266">
        <v>9100</v>
      </c>
    </row>
    <row r="51" spans="3:3" x14ac:dyDescent="0.2">
      <c r="C51" s="266">
        <v>3240</v>
      </c>
    </row>
    <row r="52" spans="3:3" x14ac:dyDescent="0.2">
      <c r="C52" s="266">
        <v>3168</v>
      </c>
    </row>
    <row r="53" spans="3:3" x14ac:dyDescent="0.2">
      <c r="C53" s="266"/>
    </row>
    <row r="54" spans="3:3" x14ac:dyDescent="0.2">
      <c r="C54" s="266"/>
    </row>
    <row r="55" spans="3:3" x14ac:dyDescent="0.2">
      <c r="C55" s="266">
        <v>1320</v>
      </c>
    </row>
    <row r="56" spans="3:3" x14ac:dyDescent="0.2">
      <c r="C56" s="266">
        <v>2100</v>
      </c>
    </row>
    <row r="57" spans="3:3" x14ac:dyDescent="0.2">
      <c r="C57" s="266">
        <v>4320</v>
      </c>
    </row>
    <row r="58" spans="3:3" x14ac:dyDescent="0.2">
      <c r="C58" s="266"/>
    </row>
    <row r="59" spans="3:3" x14ac:dyDescent="0.2">
      <c r="C59" s="266"/>
    </row>
    <row r="60" spans="3:3" x14ac:dyDescent="0.2">
      <c r="C60" s="266"/>
    </row>
    <row r="61" spans="3:3" x14ac:dyDescent="0.2">
      <c r="C61" s="266"/>
    </row>
    <row r="62" spans="3:3" x14ac:dyDescent="0.2">
      <c r="C62" s="266"/>
    </row>
    <row r="63" spans="3:3" x14ac:dyDescent="0.2">
      <c r="C63" s="266">
        <v>2016</v>
      </c>
    </row>
    <row r="64" spans="3:3" x14ac:dyDescent="0.2">
      <c r="C64" s="266"/>
    </row>
    <row r="65" spans="3:3" x14ac:dyDescent="0.2">
      <c r="C65" s="266">
        <v>4080</v>
      </c>
    </row>
    <row r="66" spans="3:3" x14ac:dyDescent="0.2">
      <c r="C66" s="266">
        <v>6432</v>
      </c>
    </row>
    <row r="67" spans="3:3" x14ac:dyDescent="0.2">
      <c r="C67" s="266">
        <v>4680</v>
      </c>
    </row>
    <row r="68" spans="3:3" x14ac:dyDescent="0.2">
      <c r="C68" s="266">
        <v>11408</v>
      </c>
    </row>
    <row r="69" spans="3:3" x14ac:dyDescent="0.2">
      <c r="C69" s="266">
        <v>9840</v>
      </c>
    </row>
    <row r="70" spans="3:3" x14ac:dyDescent="0.2">
      <c r="C70" s="266">
        <v>1170</v>
      </c>
    </row>
    <row r="71" spans="3:3" x14ac:dyDescent="0.2">
      <c r="C71" s="266">
        <v>9384</v>
      </c>
    </row>
    <row r="72" spans="3:3" x14ac:dyDescent="0.2">
      <c r="C72" s="266"/>
    </row>
    <row r="73" spans="3:3" x14ac:dyDescent="0.2">
      <c r="C73" s="266"/>
    </row>
    <row r="74" spans="3:3" x14ac:dyDescent="0.2">
      <c r="C74" s="266"/>
    </row>
    <row r="75" spans="3:3" x14ac:dyDescent="0.2">
      <c r="C75" s="266"/>
    </row>
    <row r="76" spans="3:3" x14ac:dyDescent="0.2">
      <c r="C76" s="266"/>
    </row>
    <row r="77" spans="3:3" x14ac:dyDescent="0.2">
      <c r="C77" s="266">
        <v>9000</v>
      </c>
    </row>
    <row r="78" spans="3:3" x14ac:dyDescent="0.2">
      <c r="C78" s="266"/>
    </row>
    <row r="79" spans="3:3" x14ac:dyDescent="0.2">
      <c r="C79" s="266"/>
    </row>
    <row r="80" spans="3:3" x14ac:dyDescent="0.2">
      <c r="C80" s="266"/>
    </row>
    <row r="81" spans="3:3" x14ac:dyDescent="0.2">
      <c r="C81" s="266">
        <v>4550</v>
      </c>
    </row>
    <row r="82" spans="3:3" x14ac:dyDescent="0.2">
      <c r="C82" s="267">
        <v>11040</v>
      </c>
    </row>
    <row r="83" spans="3:3" x14ac:dyDescent="0.2">
      <c r="C83" s="266">
        <v>7800</v>
      </c>
    </row>
    <row r="84" spans="3:3" x14ac:dyDescent="0.2">
      <c r="C84" s="266"/>
    </row>
    <row r="85" spans="3:3" x14ac:dyDescent="0.2">
      <c r="C85" s="266"/>
    </row>
    <row r="86" spans="3:3" x14ac:dyDescent="0.2">
      <c r="C86" s="266"/>
    </row>
    <row r="87" spans="3:3" x14ac:dyDescent="0.2">
      <c r="C87" s="266">
        <v>2880</v>
      </c>
    </row>
    <row r="88" spans="3:3" x14ac:dyDescent="0.2">
      <c r="C88" s="266"/>
    </row>
    <row r="89" spans="3:3" x14ac:dyDescent="0.2">
      <c r="C89" s="266">
        <v>11600</v>
      </c>
    </row>
    <row r="90" spans="3:3" x14ac:dyDescent="0.2">
      <c r="C90" s="266"/>
    </row>
    <row r="91" spans="3:3" x14ac:dyDescent="0.2">
      <c r="C91" s="266"/>
    </row>
    <row r="92" spans="3:3" x14ac:dyDescent="0.2">
      <c r="C92" s="266">
        <v>13800</v>
      </c>
    </row>
    <row r="93" spans="3:3" x14ac:dyDescent="0.2">
      <c r="C93" s="266"/>
    </row>
    <row r="94" spans="3:3" x14ac:dyDescent="0.2">
      <c r="C94" s="266">
        <v>10400</v>
      </c>
    </row>
    <row r="95" spans="3:3" x14ac:dyDescent="0.2">
      <c r="C95" s="266">
        <v>6600</v>
      </c>
    </row>
    <row r="96" spans="3:3" x14ac:dyDescent="0.2">
      <c r="C96" s="267">
        <v>1800</v>
      </c>
    </row>
    <row r="97" spans="3:3" x14ac:dyDescent="0.2">
      <c r="C97" s="266"/>
    </row>
    <row r="98" spans="3:3" x14ac:dyDescent="0.2">
      <c r="C98" s="266">
        <v>4290</v>
      </c>
    </row>
    <row r="99" spans="3:3" x14ac:dyDescent="0.2">
      <c r="C99" s="266"/>
    </row>
    <row r="100" spans="3:3" x14ac:dyDescent="0.2">
      <c r="C100" s="266">
        <v>4290</v>
      </c>
    </row>
    <row r="101" spans="3:3" x14ac:dyDescent="0.2">
      <c r="C101" s="266">
        <v>4160</v>
      </c>
    </row>
    <row r="102" spans="3:3" x14ac:dyDescent="0.2">
      <c r="C102" s="266"/>
    </row>
    <row r="103" spans="3:3" x14ac:dyDescent="0.2">
      <c r="C103" s="266">
        <v>3120</v>
      </c>
    </row>
    <row r="104" spans="3:3" x14ac:dyDescent="0.2">
      <c r="C104" s="266">
        <v>2808</v>
      </c>
    </row>
    <row r="105" spans="3:3" x14ac:dyDescent="0.2">
      <c r="C105" s="266"/>
    </row>
    <row r="106" spans="3:3" x14ac:dyDescent="0.2">
      <c r="C106" s="266"/>
    </row>
    <row r="107" spans="3:3" x14ac:dyDescent="0.2">
      <c r="C107" s="266"/>
    </row>
    <row r="108" spans="3:3" x14ac:dyDescent="0.2">
      <c r="C108" s="266"/>
    </row>
    <row r="109" spans="3:3" x14ac:dyDescent="0.2">
      <c r="C109" s="266">
        <v>6624</v>
      </c>
    </row>
    <row r="110" spans="3:3" x14ac:dyDescent="0.2">
      <c r="C110" s="266">
        <v>3520</v>
      </c>
    </row>
    <row r="111" spans="3:3" x14ac:dyDescent="0.2">
      <c r="C111" s="266"/>
    </row>
    <row r="112" spans="3:3" x14ac:dyDescent="0.2">
      <c r="C112" s="266"/>
    </row>
    <row r="113" spans="3:3" x14ac:dyDescent="0.2">
      <c r="C113" s="266"/>
    </row>
    <row r="114" spans="3:3" x14ac:dyDescent="0.2">
      <c r="C114" s="266"/>
    </row>
    <row r="115" spans="3:3" x14ac:dyDescent="0.2">
      <c r="C115" s="266"/>
    </row>
    <row r="116" spans="3:3" x14ac:dyDescent="0.2">
      <c r="C116" s="266"/>
    </row>
    <row r="117" spans="3:3" x14ac:dyDescent="0.2">
      <c r="C117" s="266"/>
    </row>
    <row r="118" spans="3:3" x14ac:dyDescent="0.2">
      <c r="C118" s="266">
        <v>7316</v>
      </c>
    </row>
    <row r="119" spans="3:3" x14ac:dyDescent="0.2">
      <c r="C119" s="266"/>
    </row>
    <row r="120" spans="3:3" x14ac:dyDescent="0.2">
      <c r="C120" s="266">
        <v>4248</v>
      </c>
    </row>
    <row r="121" spans="3:3" x14ac:dyDescent="0.2">
      <c r="C121" s="267">
        <v>3960</v>
      </c>
    </row>
    <row r="122" spans="3:3" x14ac:dyDescent="0.2">
      <c r="C122" s="266">
        <v>2640</v>
      </c>
    </row>
    <row r="123" spans="3:3" x14ac:dyDescent="0.2">
      <c r="C123" s="266"/>
    </row>
    <row r="124" spans="3:3" x14ac:dyDescent="0.2">
      <c r="C124" s="266">
        <v>9000</v>
      </c>
    </row>
    <row r="125" spans="3:3" x14ac:dyDescent="0.2">
      <c r="C125" s="266"/>
    </row>
    <row r="126" spans="3:3" x14ac:dyDescent="0.2">
      <c r="C126" s="266">
        <v>3510</v>
      </c>
    </row>
    <row r="127" spans="3:3" x14ac:dyDescent="0.2">
      <c r="C127" s="266"/>
    </row>
    <row r="128" spans="3:3" x14ac:dyDescent="0.2">
      <c r="C128" s="266"/>
    </row>
    <row r="129" spans="3:3" x14ac:dyDescent="0.2">
      <c r="C129" s="266"/>
    </row>
    <row r="130" spans="3:3" x14ac:dyDescent="0.2">
      <c r="C130" s="266">
        <v>3120</v>
      </c>
    </row>
    <row r="131" spans="3:3" x14ac:dyDescent="0.2">
      <c r="C131" s="266"/>
    </row>
    <row r="132" spans="3:3" x14ac:dyDescent="0.2">
      <c r="C132" s="266"/>
    </row>
    <row r="133" spans="3:3" x14ac:dyDescent="0.2">
      <c r="C133" s="266">
        <v>2420</v>
      </c>
    </row>
    <row r="134" spans="3:3" x14ac:dyDescent="0.2">
      <c r="C134" s="266"/>
    </row>
    <row r="135" spans="3:3" x14ac:dyDescent="0.2">
      <c r="C135" s="266">
        <v>1944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15DB2-2AB4-45C9-BF99-2CD4E986D329}">
  <dimension ref="A2:B55"/>
  <sheetViews>
    <sheetView workbookViewId="0"/>
  </sheetViews>
  <sheetFormatPr defaultRowHeight="15" x14ac:dyDescent="0.2"/>
  <cols>
    <col min="1" max="1" width="13.109375" bestFit="1" customWidth="1"/>
    <col min="2" max="2" width="14.5546875" bestFit="1" customWidth="1"/>
  </cols>
  <sheetData>
    <row r="2" spans="1:2" x14ac:dyDescent="0.2">
      <c r="A2" s="192" t="s">
        <v>359</v>
      </c>
      <c r="B2" t="s">
        <v>429</v>
      </c>
    </row>
    <row r="3" spans="1:2" x14ac:dyDescent="0.2">
      <c r="A3" s="11">
        <v>4290</v>
      </c>
      <c r="B3">
        <v>5</v>
      </c>
    </row>
    <row r="4" spans="1:2" x14ac:dyDescent="0.2">
      <c r="A4" s="11">
        <v>9000</v>
      </c>
      <c r="B4">
        <v>3</v>
      </c>
    </row>
    <row r="5" spans="1:2" x14ac:dyDescent="0.2">
      <c r="A5" s="11">
        <v>4680</v>
      </c>
      <c r="B5">
        <v>2</v>
      </c>
    </row>
    <row r="6" spans="1:2" x14ac:dyDescent="0.2">
      <c r="A6" s="11">
        <v>3510</v>
      </c>
      <c r="B6">
        <v>2</v>
      </c>
    </row>
    <row r="7" spans="1:2" x14ac:dyDescent="0.2">
      <c r="A7" s="11">
        <v>1800</v>
      </c>
      <c r="B7">
        <v>2</v>
      </c>
    </row>
    <row r="8" spans="1:2" x14ac:dyDescent="0.2">
      <c r="A8" s="11">
        <v>7700</v>
      </c>
      <c r="B8">
        <v>2</v>
      </c>
    </row>
    <row r="9" spans="1:2" x14ac:dyDescent="0.2">
      <c r="A9" s="11">
        <v>3120</v>
      </c>
      <c r="B9">
        <v>2</v>
      </c>
    </row>
    <row r="10" spans="1:2" x14ac:dyDescent="0.2">
      <c r="A10" s="11">
        <v>990</v>
      </c>
      <c r="B10">
        <v>2</v>
      </c>
    </row>
    <row r="11" spans="1:2" x14ac:dyDescent="0.2">
      <c r="A11" s="11">
        <v>2100</v>
      </c>
      <c r="B11">
        <v>1</v>
      </c>
    </row>
    <row r="12" spans="1:2" x14ac:dyDescent="0.2">
      <c r="A12" s="11">
        <v>6000</v>
      </c>
      <c r="B12">
        <v>1</v>
      </c>
    </row>
    <row r="13" spans="1:2" x14ac:dyDescent="0.2">
      <c r="A13" s="11">
        <v>11040</v>
      </c>
      <c r="B13">
        <v>1</v>
      </c>
    </row>
    <row r="14" spans="1:2" x14ac:dyDescent="0.2">
      <c r="A14" s="11">
        <v>2808</v>
      </c>
      <c r="B14">
        <v>1</v>
      </c>
    </row>
    <row r="15" spans="1:2" x14ac:dyDescent="0.2">
      <c r="A15" s="11">
        <v>6624</v>
      </c>
      <c r="B15">
        <v>1</v>
      </c>
    </row>
    <row r="16" spans="1:2" x14ac:dyDescent="0.2">
      <c r="A16" s="11">
        <v>2860</v>
      </c>
      <c r="B16">
        <v>1</v>
      </c>
    </row>
    <row r="17" spans="1:2" x14ac:dyDescent="0.2">
      <c r="A17" s="11">
        <v>9100</v>
      </c>
      <c r="B17">
        <v>1</v>
      </c>
    </row>
    <row r="18" spans="1:2" x14ac:dyDescent="0.2">
      <c r="A18" s="11">
        <v>2880</v>
      </c>
      <c r="B18">
        <v>1</v>
      </c>
    </row>
    <row r="19" spans="1:2" x14ac:dyDescent="0.2">
      <c r="A19" s="11">
        <v>4824</v>
      </c>
      <c r="B19">
        <v>1</v>
      </c>
    </row>
    <row r="20" spans="1:2" x14ac:dyDescent="0.2">
      <c r="A20" s="11">
        <v>1320</v>
      </c>
      <c r="B20">
        <v>1</v>
      </c>
    </row>
    <row r="21" spans="1:2" x14ac:dyDescent="0.2">
      <c r="A21" s="11">
        <v>6432</v>
      </c>
      <c r="B21">
        <v>1</v>
      </c>
    </row>
    <row r="22" spans="1:2" x14ac:dyDescent="0.2">
      <c r="A22" s="11">
        <v>3168</v>
      </c>
      <c r="B22">
        <v>1</v>
      </c>
    </row>
    <row r="23" spans="1:2" x14ac:dyDescent="0.2">
      <c r="A23" s="11">
        <v>7040</v>
      </c>
      <c r="B23">
        <v>1</v>
      </c>
    </row>
    <row r="24" spans="1:2" x14ac:dyDescent="0.2">
      <c r="A24" s="11">
        <v>3240</v>
      </c>
      <c r="B24">
        <v>1</v>
      </c>
    </row>
    <row r="25" spans="1:2" x14ac:dyDescent="0.2">
      <c r="A25" s="11">
        <v>8175</v>
      </c>
      <c r="B25">
        <v>1</v>
      </c>
    </row>
    <row r="26" spans="1:2" x14ac:dyDescent="0.2">
      <c r="A26" s="11">
        <v>3300</v>
      </c>
      <c r="B26">
        <v>1</v>
      </c>
    </row>
    <row r="27" spans="1:2" x14ac:dyDescent="0.2">
      <c r="A27" s="11">
        <v>9840</v>
      </c>
      <c r="B27">
        <v>1</v>
      </c>
    </row>
    <row r="28" spans="1:2" x14ac:dyDescent="0.2">
      <c r="A28" s="11">
        <v>1944</v>
      </c>
      <c r="B28">
        <v>1</v>
      </c>
    </row>
    <row r="29" spans="1:2" x14ac:dyDescent="0.2">
      <c r="A29" s="11">
        <v>11600</v>
      </c>
      <c r="B29">
        <v>1</v>
      </c>
    </row>
    <row r="30" spans="1:2" x14ac:dyDescent="0.2">
      <c r="A30" s="11">
        <v>3520</v>
      </c>
      <c r="B30">
        <v>1</v>
      </c>
    </row>
    <row r="31" spans="1:2" x14ac:dyDescent="0.2">
      <c r="A31" s="11">
        <v>5850</v>
      </c>
      <c r="B31">
        <v>1</v>
      </c>
    </row>
    <row r="32" spans="1:2" x14ac:dyDescent="0.2">
      <c r="A32" s="11">
        <v>3600</v>
      </c>
      <c r="B32">
        <v>1</v>
      </c>
    </row>
    <row r="33" spans="1:2" x14ac:dyDescent="0.2">
      <c r="A33" s="11">
        <v>6270</v>
      </c>
      <c r="B33">
        <v>1</v>
      </c>
    </row>
    <row r="34" spans="1:2" x14ac:dyDescent="0.2">
      <c r="A34" s="11">
        <v>3900</v>
      </c>
      <c r="B34">
        <v>1</v>
      </c>
    </row>
    <row r="35" spans="1:2" x14ac:dyDescent="0.2">
      <c r="A35" s="11">
        <v>6600</v>
      </c>
      <c r="B35">
        <v>1</v>
      </c>
    </row>
    <row r="36" spans="1:2" x14ac:dyDescent="0.2">
      <c r="A36" s="11">
        <v>3960</v>
      </c>
      <c r="B36">
        <v>1</v>
      </c>
    </row>
    <row r="37" spans="1:2" x14ac:dyDescent="0.2">
      <c r="A37" s="11">
        <v>7012.5</v>
      </c>
      <c r="B37">
        <v>1</v>
      </c>
    </row>
    <row r="38" spans="1:2" x14ac:dyDescent="0.2">
      <c r="A38" s="11">
        <v>4080</v>
      </c>
      <c r="B38">
        <v>1</v>
      </c>
    </row>
    <row r="39" spans="1:2" x14ac:dyDescent="0.2">
      <c r="A39" s="11">
        <v>7316</v>
      </c>
      <c r="B39">
        <v>1</v>
      </c>
    </row>
    <row r="40" spans="1:2" x14ac:dyDescent="0.2">
      <c r="A40" s="11">
        <v>4160</v>
      </c>
      <c r="B40">
        <v>1</v>
      </c>
    </row>
    <row r="41" spans="1:2" x14ac:dyDescent="0.2">
      <c r="A41" s="11">
        <v>7800</v>
      </c>
      <c r="B41">
        <v>1</v>
      </c>
    </row>
    <row r="42" spans="1:2" x14ac:dyDescent="0.2">
      <c r="A42" s="11">
        <v>4248</v>
      </c>
      <c r="B42">
        <v>1</v>
      </c>
    </row>
    <row r="43" spans="1:2" x14ac:dyDescent="0.2">
      <c r="A43" s="11">
        <v>2420</v>
      </c>
      <c r="B43">
        <v>1</v>
      </c>
    </row>
    <row r="44" spans="1:2" x14ac:dyDescent="0.2">
      <c r="A44" s="11">
        <v>13800</v>
      </c>
      <c r="B44">
        <v>1</v>
      </c>
    </row>
    <row r="45" spans="1:2" x14ac:dyDescent="0.2">
      <c r="A45" s="11">
        <v>9384</v>
      </c>
      <c r="B45">
        <v>1</v>
      </c>
    </row>
    <row r="46" spans="1:2" x14ac:dyDescent="0.2">
      <c r="A46" s="11">
        <v>1170</v>
      </c>
      <c r="B46">
        <v>1</v>
      </c>
    </row>
    <row r="47" spans="1:2" x14ac:dyDescent="0.2">
      <c r="A47" s="11">
        <v>10400</v>
      </c>
      <c r="B47">
        <v>1</v>
      </c>
    </row>
    <row r="48" spans="1:2" x14ac:dyDescent="0.2">
      <c r="A48" s="11">
        <v>4400</v>
      </c>
      <c r="B48">
        <v>1</v>
      </c>
    </row>
    <row r="49" spans="1:2" x14ac:dyDescent="0.2">
      <c r="A49" s="11">
        <v>11408</v>
      </c>
      <c r="B49">
        <v>1</v>
      </c>
    </row>
    <row r="50" spans="1:2" x14ac:dyDescent="0.2">
      <c r="A50" s="11">
        <v>4550</v>
      </c>
      <c r="B50">
        <v>1</v>
      </c>
    </row>
    <row r="51" spans="1:2" x14ac:dyDescent="0.2">
      <c r="A51" s="11">
        <v>2640</v>
      </c>
      <c r="B51">
        <v>1</v>
      </c>
    </row>
    <row r="52" spans="1:2" x14ac:dyDescent="0.2">
      <c r="A52" s="11">
        <v>2016</v>
      </c>
      <c r="B52">
        <v>1</v>
      </c>
    </row>
    <row r="53" spans="1:2" x14ac:dyDescent="0.2">
      <c r="A53" s="11">
        <v>4320</v>
      </c>
      <c r="B53">
        <v>1</v>
      </c>
    </row>
    <row r="54" spans="1:2" x14ac:dyDescent="0.2">
      <c r="A54" s="11" t="s">
        <v>356</v>
      </c>
    </row>
    <row r="55" spans="1:2" x14ac:dyDescent="0.2">
      <c r="A55" s="11" t="s">
        <v>357</v>
      </c>
      <c r="B55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1. Referral Details</vt:lpstr>
      <vt:lpstr>2. Provider Details</vt:lpstr>
      <vt:lpstr>3. QTR Monitoring Requirement</vt:lpstr>
      <vt:lpstr>Pivot Summary</vt:lpstr>
      <vt:lpstr>DO NOT DELETE</vt:lpstr>
      <vt:lpstr>Transformed Data</vt:lpstr>
      <vt:lpstr>Suggestion1</vt:lpstr>
      <vt:lpstr>'2. Provider Details'!_MailEndCompose</vt:lpstr>
      <vt:lpstr>Area</vt:lpstr>
      <vt:lpstr>Lot</vt:lpstr>
      <vt:lpstr>Lots</vt:lpstr>
      <vt:lpstr>Prefix</vt:lpstr>
      <vt:lpstr>'3. QTR Monitoring Requirement'!Print_Area</vt:lpstr>
      <vt:lpstr>Qtr</vt:lpstr>
      <vt:lpstr>SME</vt:lpstr>
    </vt:vector>
  </TitlesOfParts>
  <Company>Staffordshire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Dobric, Lisa (People)</dc:creator>
  <cp:lastModifiedBy>Cooper, Joy (Corporate)</cp:lastModifiedBy>
  <cp:lastPrinted>2018-09-05T10:39:23Z</cp:lastPrinted>
  <dcterms:created xsi:type="dcterms:W3CDTF">2016-10-11T12:18:33Z</dcterms:created>
  <dcterms:modified xsi:type="dcterms:W3CDTF">2023-12-18T15:08:25Z</dcterms:modified>
</cp:coreProperties>
</file>